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h8cb\Documents\HP\jarl渡島檜山支部r6\r7-documents\2025kaikyocontest\"/>
    </mc:Choice>
  </mc:AlternateContent>
  <xr:revisionPtr revIDLastSave="0" documentId="13_ncr:1_{EDA8C8CB-FE69-4122-9782-5E03D151C5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ｻﾏﾘｰｼｰﾄ" sheetId="1" r:id="rId1"/>
    <sheet name="50" sheetId="17" r:id="rId2"/>
    <sheet name="144" sheetId="10" r:id="rId3"/>
    <sheet name="430" sheetId="18" r:id="rId4"/>
    <sheet name="1200" sheetId="19" r:id="rId5"/>
    <sheet name="リスト" sheetId="12" r:id="rId6"/>
  </sheets>
  <definedNames>
    <definedName name="_xlnm._FilterDatabase" localSheetId="4" hidden="1">'1200'!$A$4:$G$51</definedName>
    <definedName name="_xlnm._FilterDatabase" localSheetId="2" hidden="1">'144'!$A$4:$G$51</definedName>
    <definedName name="_xlnm._FilterDatabase" localSheetId="3" hidden="1">'430'!$A$4:$G$51</definedName>
    <definedName name="_xlnm._FilterDatabase" localSheetId="1" hidden="1">'50'!$A$4:$G$51</definedName>
    <definedName name="_xlnm.Print_Area" localSheetId="4">'1200'!#REF!</definedName>
    <definedName name="_xlnm.Print_Area" localSheetId="2">'144'!#REF!</definedName>
    <definedName name="_xlnm.Print_Area" localSheetId="3">'430'!#REF!</definedName>
    <definedName name="_xlnm.Print_Area" localSheetId="1">'50'!#REF!</definedName>
    <definedName name="_xlnm.Print_Area" localSheetId="0">ｻﾏﾘｰｼｰﾄ!$B$1:$N$46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H12" i="1"/>
  <c r="F12" i="1"/>
  <c r="H1" i="17"/>
  <c r="H1" i="10"/>
  <c r="H1" i="19"/>
  <c r="H1" i="18"/>
  <c r="L8" i="10"/>
  <c r="M12" i="10"/>
  <c r="M13" i="10"/>
  <c r="M14" i="10"/>
  <c r="M15" i="10"/>
  <c r="M16" i="10"/>
  <c r="M17" i="10"/>
  <c r="M24" i="10"/>
  <c r="M25" i="10"/>
  <c r="M26" i="10"/>
  <c r="M27" i="10"/>
  <c r="M28" i="10"/>
  <c r="M29" i="10"/>
  <c r="M36" i="10"/>
  <c r="M37" i="10"/>
  <c r="M38" i="10"/>
  <c r="M39" i="10"/>
  <c r="M40" i="10"/>
  <c r="M41" i="10"/>
  <c r="M48" i="10"/>
  <c r="M49" i="10"/>
  <c r="M50" i="10"/>
  <c r="M51" i="10"/>
  <c r="D2" i="19"/>
  <c r="D2" i="18"/>
  <c r="D2" i="17"/>
  <c r="D2" i="10"/>
  <c r="J10" i="1"/>
  <c r="E56" i="19"/>
  <c r="D14" i="1" s="1"/>
  <c r="P55" i="19"/>
  <c r="M55" i="19"/>
  <c r="P54" i="19"/>
  <c r="M54" i="19"/>
  <c r="P53" i="19"/>
  <c r="M53" i="19"/>
  <c r="P52" i="19"/>
  <c r="M52" i="19"/>
  <c r="P51" i="19"/>
  <c r="M51" i="19"/>
  <c r="P50" i="19"/>
  <c r="M50" i="19" s="1"/>
  <c r="P49" i="19"/>
  <c r="M49" i="19"/>
  <c r="P48" i="19"/>
  <c r="M48" i="19" s="1"/>
  <c r="P47" i="19"/>
  <c r="M47" i="19"/>
  <c r="P46" i="19"/>
  <c r="M46" i="19" s="1"/>
  <c r="P45" i="19"/>
  <c r="M45" i="19"/>
  <c r="P44" i="19"/>
  <c r="M44" i="19" s="1"/>
  <c r="P43" i="19"/>
  <c r="M43" i="19"/>
  <c r="P42" i="19"/>
  <c r="M42" i="19" s="1"/>
  <c r="P41" i="19"/>
  <c r="M41" i="19"/>
  <c r="P40" i="19"/>
  <c r="M40" i="19" s="1"/>
  <c r="P39" i="19"/>
  <c r="M39" i="19"/>
  <c r="P38" i="19"/>
  <c r="M38" i="19" s="1"/>
  <c r="P37" i="19"/>
  <c r="M37" i="19"/>
  <c r="P36" i="19"/>
  <c r="M36" i="19" s="1"/>
  <c r="P35" i="19"/>
  <c r="M35" i="19"/>
  <c r="P34" i="19"/>
  <c r="M34" i="19" s="1"/>
  <c r="P33" i="19"/>
  <c r="M33" i="19"/>
  <c r="P32" i="19"/>
  <c r="M32" i="19" s="1"/>
  <c r="P31" i="19"/>
  <c r="M31" i="19"/>
  <c r="P30" i="19"/>
  <c r="M30" i="19" s="1"/>
  <c r="P29" i="19"/>
  <c r="M29" i="19"/>
  <c r="P28" i="19"/>
  <c r="M28" i="19" s="1"/>
  <c r="P27" i="19"/>
  <c r="M27" i="19"/>
  <c r="P26" i="19"/>
  <c r="M26" i="19" s="1"/>
  <c r="P25" i="19"/>
  <c r="M25" i="19"/>
  <c r="P24" i="19"/>
  <c r="M24" i="19" s="1"/>
  <c r="P23" i="19"/>
  <c r="M23" i="19"/>
  <c r="P22" i="19"/>
  <c r="M22" i="19" s="1"/>
  <c r="P21" i="19"/>
  <c r="M21" i="19"/>
  <c r="P20" i="19"/>
  <c r="M20" i="19" s="1"/>
  <c r="P19" i="19"/>
  <c r="M19" i="19"/>
  <c r="P18" i="19"/>
  <c r="M18" i="19" s="1"/>
  <c r="P17" i="19"/>
  <c r="M17" i="19"/>
  <c r="P16" i="19"/>
  <c r="M16" i="19" s="1"/>
  <c r="P15" i="19"/>
  <c r="M15" i="19"/>
  <c r="P14" i="19"/>
  <c r="M14" i="19" s="1"/>
  <c r="P13" i="19"/>
  <c r="M13" i="19"/>
  <c r="P12" i="19"/>
  <c r="M12" i="19" s="1"/>
  <c r="P11" i="19"/>
  <c r="M11" i="19"/>
  <c r="P10" i="19"/>
  <c r="M10" i="19" s="1"/>
  <c r="P9" i="19"/>
  <c r="M9" i="19"/>
  <c r="P8" i="19"/>
  <c r="M8" i="19" s="1"/>
  <c r="P7" i="19"/>
  <c r="M7" i="19"/>
  <c r="P6" i="19"/>
  <c r="M6" i="19" s="1"/>
  <c r="K1" i="19"/>
  <c r="E56" i="18"/>
  <c r="D13" i="1" s="1"/>
  <c r="P55" i="18"/>
  <c r="M55" i="18"/>
  <c r="P54" i="18"/>
  <c r="M54" i="18"/>
  <c r="P53" i="18"/>
  <c r="M53" i="18"/>
  <c r="P52" i="18"/>
  <c r="M52" i="18"/>
  <c r="P51" i="18"/>
  <c r="M51" i="18"/>
  <c r="P50" i="18"/>
  <c r="M50" i="18" s="1"/>
  <c r="P49" i="18"/>
  <c r="M49" i="18" s="1"/>
  <c r="P48" i="18"/>
  <c r="M48" i="18" s="1"/>
  <c r="P47" i="18"/>
  <c r="M47" i="18"/>
  <c r="P46" i="18"/>
  <c r="M46" i="18" s="1"/>
  <c r="P45" i="18"/>
  <c r="M45" i="18" s="1"/>
  <c r="P44" i="18"/>
  <c r="M44" i="18" s="1"/>
  <c r="P43" i="18"/>
  <c r="M43" i="18"/>
  <c r="P42" i="18"/>
  <c r="M42" i="18" s="1"/>
  <c r="P41" i="18"/>
  <c r="M41" i="18" s="1"/>
  <c r="P40" i="18"/>
  <c r="M40" i="18" s="1"/>
  <c r="P39" i="18"/>
  <c r="M39" i="18"/>
  <c r="P38" i="18"/>
  <c r="M38" i="18" s="1"/>
  <c r="P37" i="18"/>
  <c r="M37" i="18" s="1"/>
  <c r="P36" i="18"/>
  <c r="M36" i="18" s="1"/>
  <c r="P35" i="18"/>
  <c r="M35" i="18"/>
  <c r="P34" i="18"/>
  <c r="M34" i="18" s="1"/>
  <c r="P33" i="18"/>
  <c r="M33" i="18" s="1"/>
  <c r="P32" i="18"/>
  <c r="M32" i="18" s="1"/>
  <c r="P31" i="18"/>
  <c r="M31" i="18"/>
  <c r="P30" i="18"/>
  <c r="M30" i="18" s="1"/>
  <c r="P29" i="18"/>
  <c r="M29" i="18" s="1"/>
  <c r="P28" i="18"/>
  <c r="M28" i="18" s="1"/>
  <c r="P27" i="18"/>
  <c r="M27" i="18"/>
  <c r="P26" i="18"/>
  <c r="M26" i="18" s="1"/>
  <c r="P25" i="18"/>
  <c r="M25" i="18" s="1"/>
  <c r="P24" i="18"/>
  <c r="M24" i="18" s="1"/>
  <c r="P23" i="18"/>
  <c r="M23" i="18"/>
  <c r="P22" i="18"/>
  <c r="M22" i="18" s="1"/>
  <c r="P21" i="18"/>
  <c r="M21" i="18" s="1"/>
  <c r="P20" i="18"/>
  <c r="M20" i="18" s="1"/>
  <c r="P19" i="18"/>
  <c r="M19" i="18"/>
  <c r="P18" i="18"/>
  <c r="M18" i="18" s="1"/>
  <c r="P17" i="18"/>
  <c r="M17" i="18" s="1"/>
  <c r="P16" i="18"/>
  <c r="M16" i="18" s="1"/>
  <c r="P15" i="18"/>
  <c r="M15" i="18"/>
  <c r="P14" i="18"/>
  <c r="M14" i="18" s="1"/>
  <c r="P13" i="18"/>
  <c r="M13" i="18" s="1"/>
  <c r="P12" i="18"/>
  <c r="M12" i="18" s="1"/>
  <c r="P11" i="18"/>
  <c r="M11" i="18"/>
  <c r="P10" i="18"/>
  <c r="M10" i="18" s="1"/>
  <c r="P9" i="18"/>
  <c r="M9" i="18" s="1"/>
  <c r="P8" i="18"/>
  <c r="M8" i="18" s="1"/>
  <c r="P7" i="18"/>
  <c r="M7" i="18"/>
  <c r="P6" i="18"/>
  <c r="K1" i="18"/>
  <c r="E56" i="17"/>
  <c r="P55" i="17"/>
  <c r="M55" i="17"/>
  <c r="P54" i="17"/>
  <c r="M54" i="17"/>
  <c r="P53" i="17"/>
  <c r="M53" i="17"/>
  <c r="P52" i="17"/>
  <c r="M52" i="17"/>
  <c r="P51" i="17"/>
  <c r="M51" i="17" s="1"/>
  <c r="P50" i="17"/>
  <c r="M50" i="17" s="1"/>
  <c r="P49" i="17"/>
  <c r="M49" i="17"/>
  <c r="P48" i="17"/>
  <c r="M48" i="17"/>
  <c r="P47" i="17"/>
  <c r="M47" i="17" s="1"/>
  <c r="P46" i="17"/>
  <c r="M46" i="17" s="1"/>
  <c r="P45" i="17"/>
  <c r="M45" i="17"/>
  <c r="P44" i="17"/>
  <c r="M44" i="17"/>
  <c r="P43" i="17"/>
  <c r="M43" i="17" s="1"/>
  <c r="P42" i="17"/>
  <c r="M42" i="17" s="1"/>
  <c r="P41" i="17"/>
  <c r="M41" i="17"/>
  <c r="P40" i="17"/>
  <c r="M40" i="17"/>
  <c r="P39" i="17"/>
  <c r="M39" i="17" s="1"/>
  <c r="P38" i="17"/>
  <c r="M38" i="17" s="1"/>
  <c r="P37" i="17"/>
  <c r="M37" i="17"/>
  <c r="P36" i="17"/>
  <c r="M36" i="17"/>
  <c r="P35" i="17"/>
  <c r="M35" i="17" s="1"/>
  <c r="P34" i="17"/>
  <c r="M34" i="17" s="1"/>
  <c r="P33" i="17"/>
  <c r="M33" i="17"/>
  <c r="P32" i="17"/>
  <c r="M32" i="17"/>
  <c r="P31" i="17"/>
  <c r="M31" i="17" s="1"/>
  <c r="P30" i="17"/>
  <c r="M30" i="17" s="1"/>
  <c r="P29" i="17"/>
  <c r="L29" i="17" s="1"/>
  <c r="M29" i="17"/>
  <c r="P28" i="17"/>
  <c r="M28" i="17"/>
  <c r="P27" i="17"/>
  <c r="M27" i="17" s="1"/>
  <c r="P26" i="17"/>
  <c r="M26" i="17" s="1"/>
  <c r="P25" i="17"/>
  <c r="L25" i="17" s="1"/>
  <c r="M25" i="17"/>
  <c r="P24" i="17"/>
  <c r="M24" i="17"/>
  <c r="P23" i="17"/>
  <c r="M23" i="17" s="1"/>
  <c r="P22" i="17"/>
  <c r="M22" i="17" s="1"/>
  <c r="P21" i="17"/>
  <c r="M21" i="17"/>
  <c r="P20" i="17"/>
  <c r="M20" i="17"/>
  <c r="P19" i="17"/>
  <c r="M19" i="17" s="1"/>
  <c r="P18" i="17"/>
  <c r="M18" i="17" s="1"/>
  <c r="P17" i="17"/>
  <c r="L17" i="17" s="1"/>
  <c r="M17" i="17"/>
  <c r="P16" i="17"/>
  <c r="M16" i="17"/>
  <c r="P15" i="17"/>
  <c r="M15" i="17" s="1"/>
  <c r="P14" i="17"/>
  <c r="M14" i="17" s="1"/>
  <c r="P13" i="17"/>
  <c r="L13" i="17" s="1"/>
  <c r="M13" i="17"/>
  <c r="P12" i="17"/>
  <c r="M12" i="17"/>
  <c r="P11" i="17"/>
  <c r="M11" i="17" s="1"/>
  <c r="P10" i="17"/>
  <c r="M10" i="17" s="1"/>
  <c r="P9" i="17"/>
  <c r="M9" i="17"/>
  <c r="P8" i="17"/>
  <c r="M8" i="17"/>
  <c r="P7" i="17"/>
  <c r="M7" i="17" s="1"/>
  <c r="P6" i="17"/>
  <c r="L15" i="17" s="1"/>
  <c r="K1" i="17"/>
  <c r="M53" i="10"/>
  <c r="M54" i="10"/>
  <c r="M55" i="10"/>
  <c r="P7" i="10"/>
  <c r="M7" i="10" s="1"/>
  <c r="P8" i="10"/>
  <c r="M8" i="10" s="1"/>
  <c r="P9" i="10"/>
  <c r="L9" i="10" s="1"/>
  <c r="P10" i="10"/>
  <c r="L10" i="10" s="1"/>
  <c r="P11" i="10"/>
  <c r="L11" i="10" s="1"/>
  <c r="P12" i="10"/>
  <c r="L12" i="10" s="1"/>
  <c r="P13" i="10"/>
  <c r="P14" i="10"/>
  <c r="P15" i="10"/>
  <c r="P16" i="10"/>
  <c r="P17" i="10"/>
  <c r="P18" i="10"/>
  <c r="P19" i="10"/>
  <c r="M19" i="10" s="1"/>
  <c r="P20" i="10"/>
  <c r="M20" i="10" s="1"/>
  <c r="P21" i="10"/>
  <c r="M21" i="10" s="1"/>
  <c r="P22" i="10"/>
  <c r="L22" i="10" s="1"/>
  <c r="P23" i="10"/>
  <c r="L23" i="10" s="1"/>
  <c r="P24" i="10"/>
  <c r="P25" i="10"/>
  <c r="P26" i="10"/>
  <c r="P27" i="10"/>
  <c r="P28" i="10"/>
  <c r="P29" i="10"/>
  <c r="P30" i="10"/>
  <c r="P31" i="10"/>
  <c r="M31" i="10" s="1"/>
  <c r="P32" i="10"/>
  <c r="M32" i="10" s="1"/>
  <c r="P33" i="10"/>
  <c r="M33" i="10" s="1"/>
  <c r="P34" i="10"/>
  <c r="L34" i="10" s="1"/>
  <c r="P35" i="10"/>
  <c r="L35" i="10" s="1"/>
  <c r="P36" i="10"/>
  <c r="P37" i="10"/>
  <c r="P38" i="10"/>
  <c r="P39" i="10"/>
  <c r="P40" i="10"/>
  <c r="P41" i="10"/>
  <c r="P42" i="10"/>
  <c r="P43" i="10"/>
  <c r="M43" i="10" s="1"/>
  <c r="P44" i="10"/>
  <c r="M44" i="10" s="1"/>
  <c r="P45" i="10"/>
  <c r="P46" i="10"/>
  <c r="L46" i="10" s="1"/>
  <c r="P47" i="10"/>
  <c r="L47" i="10" s="1"/>
  <c r="P48" i="10"/>
  <c r="P49" i="10"/>
  <c r="P50" i="10"/>
  <c r="P51" i="10"/>
  <c r="P52" i="10"/>
  <c r="M52" i="10" s="1"/>
  <c r="P53" i="10"/>
  <c r="P54" i="10"/>
  <c r="P55" i="10"/>
  <c r="K1" i="10"/>
  <c r="P6" i="10"/>
  <c r="M6" i="10" s="1"/>
  <c r="L7" i="19" l="1"/>
  <c r="L45" i="10"/>
  <c r="L18" i="10"/>
  <c r="L13" i="10"/>
  <c r="L31" i="10"/>
  <c r="M34" i="10"/>
  <c r="L27" i="10"/>
  <c r="L20" i="10"/>
  <c r="M45" i="10"/>
  <c r="L33" i="10"/>
  <c r="L41" i="10"/>
  <c r="M11" i="10"/>
  <c r="L42" i="10"/>
  <c r="L29" i="10"/>
  <c r="L40" i="10"/>
  <c r="M46" i="10"/>
  <c r="L39" i="10"/>
  <c r="M10" i="10"/>
  <c r="L21" i="10"/>
  <c r="L7" i="10"/>
  <c r="L30" i="10"/>
  <c r="L6" i="10"/>
  <c r="L17" i="10"/>
  <c r="M47" i="10"/>
  <c r="M35" i="10"/>
  <c r="M23" i="10"/>
  <c r="L28" i="10"/>
  <c r="M22" i="10"/>
  <c r="L51" i="10"/>
  <c r="M42" i="10"/>
  <c r="M30" i="10"/>
  <c r="M18" i="10"/>
  <c r="M9" i="10"/>
  <c r="L14" i="10"/>
  <c r="L37" i="10"/>
  <c r="L49" i="10"/>
  <c r="L25" i="10"/>
  <c r="L24" i="10"/>
  <c r="L36" i="10"/>
  <c r="L16" i="10"/>
  <c r="L19" i="10"/>
  <c r="L48" i="10"/>
  <c r="L15" i="10"/>
  <c r="L43" i="10"/>
  <c r="L50" i="10"/>
  <c r="L44" i="10"/>
  <c r="L38" i="10"/>
  <c r="L32" i="10"/>
  <c r="L26" i="10"/>
  <c r="L27" i="19"/>
  <c r="L51" i="19"/>
  <c r="L52" i="19"/>
  <c r="L6" i="19"/>
  <c r="L35" i="19"/>
  <c r="M56" i="19"/>
  <c r="F14" i="1" s="1"/>
  <c r="L55" i="19"/>
  <c r="L43" i="19"/>
  <c r="L11" i="19"/>
  <c r="L15" i="19"/>
  <c r="L23" i="19"/>
  <c r="L31" i="19"/>
  <c r="L39" i="19"/>
  <c r="L47" i="19"/>
  <c r="L19" i="19"/>
  <c r="L47" i="18"/>
  <c r="L23" i="18"/>
  <c r="L43" i="18"/>
  <c r="L40" i="18"/>
  <c r="L15" i="18"/>
  <c r="L31" i="18"/>
  <c r="L35" i="18"/>
  <c r="L11" i="18"/>
  <c r="L7" i="18"/>
  <c r="L19" i="18"/>
  <c r="L27" i="18"/>
  <c r="L55" i="18"/>
  <c r="L39" i="18"/>
  <c r="L20" i="17"/>
  <c r="L9" i="17"/>
  <c r="L21" i="17"/>
  <c r="L27" i="17"/>
  <c r="L49" i="17"/>
  <c r="L37" i="17"/>
  <c r="L41" i="17"/>
  <c r="L8" i="17"/>
  <c r="L28" i="17"/>
  <c r="L16" i="17"/>
  <c r="L11" i="17"/>
  <c r="L23" i="17"/>
  <c r="L24" i="17"/>
  <c r="L7" i="17"/>
  <c r="L19" i="17"/>
  <c r="L12" i="17"/>
  <c r="L48" i="17"/>
  <c r="L33" i="17"/>
  <c r="L51" i="17"/>
  <c r="L45" i="17"/>
  <c r="L39" i="17"/>
  <c r="L32" i="17"/>
  <c r="L52" i="17"/>
  <c r="L36" i="17"/>
  <c r="L44" i="17"/>
  <c r="L40" i="17"/>
  <c r="L35" i="17"/>
  <c r="L47" i="17"/>
  <c r="L31" i="17"/>
  <c r="L43" i="17"/>
  <c r="L51" i="18"/>
  <c r="L54" i="18"/>
  <c r="L54" i="17"/>
  <c r="L55" i="17"/>
  <c r="L53" i="17"/>
  <c r="L13" i="19"/>
  <c r="L53" i="19"/>
  <c r="L9" i="19"/>
  <c r="L41" i="19"/>
  <c r="L22" i="19"/>
  <c r="L34" i="19"/>
  <c r="L46" i="19"/>
  <c r="L54" i="19"/>
  <c r="L17" i="19"/>
  <c r="L33" i="19"/>
  <c r="L45" i="19"/>
  <c r="L10" i="19"/>
  <c r="L18" i="19"/>
  <c r="L26" i="19"/>
  <c r="L38" i="19"/>
  <c r="L50" i="19"/>
  <c r="L21" i="19"/>
  <c r="L25" i="19"/>
  <c r="L37" i="19"/>
  <c r="L49" i="19"/>
  <c r="L14" i="19"/>
  <c r="L30" i="19"/>
  <c r="L42" i="19"/>
  <c r="L29" i="19"/>
  <c r="L8" i="19"/>
  <c r="L12" i="19"/>
  <c r="L16" i="19"/>
  <c r="L20" i="19"/>
  <c r="L24" i="19"/>
  <c r="L28" i="19"/>
  <c r="L32" i="19"/>
  <c r="L36" i="19"/>
  <c r="L40" i="19"/>
  <c r="L44" i="19"/>
  <c r="L48" i="19"/>
  <c r="L20" i="18"/>
  <c r="L28" i="18"/>
  <c r="L48" i="18"/>
  <c r="L13" i="18"/>
  <c r="L21" i="18"/>
  <c r="L29" i="18"/>
  <c r="L33" i="18"/>
  <c r="L49" i="18"/>
  <c r="L53" i="18"/>
  <c r="L8" i="18"/>
  <c r="L36" i="18"/>
  <c r="L37" i="18"/>
  <c r="L12" i="18"/>
  <c r="L24" i="18"/>
  <c r="L32" i="18"/>
  <c r="L52" i="18"/>
  <c r="L9" i="18"/>
  <c r="L17" i="18"/>
  <c r="L25" i="18"/>
  <c r="L41" i="18"/>
  <c r="L6" i="18"/>
  <c r="L10" i="18"/>
  <c r="L14" i="18"/>
  <c r="L18" i="18"/>
  <c r="L22" i="18"/>
  <c r="L26" i="18"/>
  <c r="L30" i="18"/>
  <c r="L34" i="18"/>
  <c r="L38" i="18"/>
  <c r="L42" i="18"/>
  <c r="L46" i="18"/>
  <c r="L50" i="18"/>
  <c r="L16" i="18"/>
  <c r="L44" i="18"/>
  <c r="L45" i="18"/>
  <c r="M6" i="18"/>
  <c r="M56" i="18" s="1"/>
  <c r="F13" i="1" s="1"/>
  <c r="L6" i="17"/>
  <c r="L10" i="17"/>
  <c r="L14" i="17"/>
  <c r="L18" i="17"/>
  <c r="L22" i="17"/>
  <c r="L26" i="17"/>
  <c r="L30" i="17"/>
  <c r="L34" i="17"/>
  <c r="L38" i="17"/>
  <c r="L42" i="17"/>
  <c r="L46" i="17"/>
  <c r="L50" i="17"/>
  <c r="M6" i="17"/>
  <c r="M56" i="17" s="1"/>
  <c r="F11" i="1" s="1"/>
  <c r="L55" i="10"/>
  <c r="L52" i="10"/>
  <c r="L54" i="10"/>
  <c r="L53" i="10"/>
  <c r="L56" i="19" l="1"/>
  <c r="H14" i="1" s="1"/>
  <c r="L56" i="18"/>
  <c r="H13" i="1" s="1"/>
  <c r="L56" i="17"/>
  <c r="L56" i="10"/>
  <c r="M56" i="10"/>
  <c r="E56" i="10"/>
  <c r="F10" i="1"/>
  <c r="H22" i="1" l="1"/>
  <c r="F22" i="1"/>
  <c r="D22" i="1"/>
  <c r="M22" i="1" l="1"/>
</calcChain>
</file>

<file path=xl/sharedStrings.xml><?xml version="1.0" encoding="utf-8"?>
<sst xmlns="http://schemas.openxmlformats.org/spreadsheetml/2006/main" count="329" uniqueCount="217">
  <si>
    <t>(ﾛｸﾞｼｰﾄ)</t>
  </si>
  <si>
    <t>Year(年)</t>
  </si>
  <si>
    <t>Contest</t>
  </si>
  <si>
    <t xml:space="preserve"> Callsign(ｺｰﾙｻｲﾝ)</t>
  </si>
  <si>
    <t>Band(ﾊﾞﾝﾄﾞ)</t>
  </si>
  <si>
    <t>MHz</t>
  </si>
  <si>
    <t>Sheet No.(ｼｰﾄﾅﾝﾊﾞｰ)</t>
  </si>
  <si>
    <t>Station Wkd</t>
  </si>
  <si>
    <t>Exchange (ｺﾝﾃｽﾄﾅﾝﾊﾞｰ)</t>
  </si>
  <si>
    <t>Multi</t>
  </si>
  <si>
    <t>Pts</t>
  </si>
  <si>
    <t>Op</t>
  </si>
  <si>
    <t>Rmks</t>
  </si>
  <si>
    <t>Sent (送信)</t>
  </si>
  <si>
    <t>Received (受信)</t>
  </si>
  <si>
    <t>マルチ</t>
  </si>
  <si>
    <t>得点</t>
  </si>
  <si>
    <t>運用者</t>
  </si>
  <si>
    <t>備　考</t>
  </si>
  <si>
    <t xml:space="preserve">Total(合計) </t>
  </si>
  <si>
    <t>整理No.</t>
  </si>
  <si>
    <t>JARL主催ｺﾝﾃｽﾄ用ｻﾏﾘｰｼｰﾄ</t>
  </si>
  <si>
    <t>バンド</t>
  </si>
  <si>
    <t>交信局数</t>
  </si>
  <si>
    <t>得　　点</t>
  </si>
  <si>
    <t>ﾏﾙﾁﾌﾟﾗｲﾔｰ</t>
  </si>
  <si>
    <t>コンテストの名称</t>
  </si>
  <si>
    <t>1.9MHz</t>
  </si>
  <si>
    <t>3.5MHz</t>
  </si>
  <si>
    <t>7MHz</t>
  </si>
  <si>
    <t>参加部門および種目など</t>
  </si>
  <si>
    <t>14MHz</t>
  </si>
  <si>
    <t>ｺｰﾄﾞﾅﾝﾊﾞｰ</t>
  </si>
  <si>
    <t>21MHz</t>
  </si>
  <si>
    <t>28MHz</t>
  </si>
  <si>
    <t>50MHz</t>
  </si>
  <si>
    <t>144MHz</t>
  </si>
  <si>
    <t>コールサイン</t>
  </si>
  <si>
    <t>430MHz</t>
  </si>
  <si>
    <t>1200MHz</t>
  </si>
  <si>
    <t>2400MHz</t>
  </si>
  <si>
    <t>5600MHz</t>
  </si>
  <si>
    <t>運用者のｺｰﾙｻｲﾝ</t>
  </si>
  <si>
    <t>10.1GHz</t>
  </si>
  <si>
    <t>(ｼﾝｸﾞﾙｵﾍﾟで上記と異なる場合)</t>
  </si>
  <si>
    <t>総得点</t>
  </si>
  <si>
    <t>合　計</t>
  </si>
  <si>
    <t>×</t>
  </si>
  <si>
    <t>＝</t>
  </si>
  <si>
    <t xml:space="preserve">   ↑ﾌｨｰﾙﾄﾞﾃﾞｰｺﾝﾃｽﾄの場合は､局種係数を記入</t>
  </si>
  <si>
    <t>登録ｸﾗﾌﾞ対抗</t>
  </si>
  <si>
    <t xml:space="preserve">TEL: </t>
  </si>
  <si>
    <t>局免許者の氏名（社団の名称）：</t>
  </si>
  <si>
    <t>E-mail :</t>
  </si>
  <si>
    <t>局免許者の無線従事者資格：</t>
  </si>
  <si>
    <t>運用地　：</t>
  </si>
  <si>
    <t>コンテスト中使用した</t>
  </si>
  <si>
    <t>（連絡先と同一の場合は記入不要）</t>
  </si>
  <si>
    <t>使用電源：</t>
  </si>
  <si>
    <t>使用した設備（リグ名称（自作の場合は終段管名称・個数）、空中線）　：</t>
  </si>
  <si>
    <t>意見（ﾏﾙﾁｵﾍﾟ、ｹﾞｽﾄｵﾍﾟの場合は、運用者のｺｰﾙｻｲﾝ（氏名）および無線従事者の資格を記入する）</t>
  </si>
  <si>
    <t>局免許者（社団の代表者）の署名</t>
  </si>
  <si>
    <t>およびログシートなどが事実と相違ないものであることを、私の名誉において誓います。</t>
    <phoneticPr fontId="1"/>
  </si>
  <si>
    <t>　私は、JARL制定のコンテスト規約および電波法令にしたがい運用した結果、ここに提出するサマリーシート</t>
    <phoneticPr fontId="1"/>
  </si>
  <si>
    <t>連絡先：</t>
    <phoneticPr fontId="1"/>
  </si>
  <si>
    <t>最大空中線電力：</t>
    <phoneticPr fontId="1"/>
  </si>
  <si>
    <t>定格出力</t>
    <rPh sb="0" eb="2">
      <t>テイカク</t>
    </rPh>
    <rPh sb="2" eb="4">
      <t>シュツリョク</t>
    </rPh>
    <phoneticPr fontId="1"/>
  </si>
  <si>
    <r>
      <t>　ＬＯＧ</t>
    </r>
    <r>
      <rPr>
        <sz val="14"/>
        <color indexed="8"/>
        <rFont val="HG丸ｺﾞｼｯｸM-PRO"/>
        <family val="3"/>
        <charset val="128"/>
      </rPr>
      <t xml:space="preserve"> ＳＨＥＥＴ</t>
    </r>
    <phoneticPr fontId="1"/>
  </si>
  <si>
    <t xml:space="preserve"> DateTime   UTC</t>
    <phoneticPr fontId="1"/>
  </si>
  <si>
    <t xml:space="preserve"> 月日 時分　  JST</t>
    <phoneticPr fontId="1"/>
  </si>
  <si>
    <r>
      <t>交　</t>
    </r>
    <r>
      <rPr>
        <sz val="10"/>
        <color indexed="8"/>
        <rFont val="HG丸ｺﾞｼｯｸM-PRO"/>
        <family val="3"/>
        <charset val="128"/>
      </rPr>
      <t xml:space="preserve"> 信　 局</t>
    </r>
  </si>
  <si>
    <t>個人局シングルバンド50MHz部門</t>
    <rPh sb="0" eb="3">
      <t>コジンキョク</t>
    </rPh>
    <rPh sb="15" eb="17">
      <t>ブモン</t>
    </rPh>
    <phoneticPr fontId="1"/>
  </si>
  <si>
    <t>個人局シングルバンド144MHz部門</t>
    <rPh sb="0" eb="3">
      <t>コジンキョク</t>
    </rPh>
    <rPh sb="16" eb="18">
      <t>ブモン</t>
    </rPh>
    <phoneticPr fontId="1"/>
  </si>
  <si>
    <t>個人局シングルバンド430MHz部門</t>
    <rPh sb="0" eb="3">
      <t>コジンキョク</t>
    </rPh>
    <rPh sb="16" eb="18">
      <t>ブモン</t>
    </rPh>
    <phoneticPr fontId="1"/>
  </si>
  <si>
    <t>個人局シングルバンド1200MHz部門</t>
    <rPh sb="0" eb="3">
      <t>コジンキョク</t>
    </rPh>
    <rPh sb="17" eb="19">
      <t>ブモン</t>
    </rPh>
    <phoneticPr fontId="1"/>
  </si>
  <si>
    <t>個人局マルチバンド</t>
    <rPh sb="0" eb="3">
      <t>コジンキョク</t>
    </rPh>
    <phoneticPr fontId="1"/>
  </si>
  <si>
    <t>社団局マルチバンド</t>
    <rPh sb="0" eb="3">
      <t>シャダンキョク</t>
    </rPh>
    <phoneticPr fontId="1"/>
  </si>
  <si>
    <t>管内局</t>
    <rPh sb="0" eb="3">
      <t>カンナイキョク</t>
    </rPh>
    <phoneticPr fontId="1"/>
  </si>
  <si>
    <t>管外局</t>
    <rPh sb="0" eb="3">
      <t>カンガイキョク</t>
    </rPh>
    <phoneticPr fontId="1"/>
  </si>
  <si>
    <t>／　1</t>
    <phoneticPr fontId="1"/>
  </si>
  <si>
    <t>第23回津軽海峡コンテスト</t>
    <rPh sb="0" eb="1">
      <t>ダイ</t>
    </rPh>
    <rPh sb="3" eb="4">
      <t>カイ</t>
    </rPh>
    <rPh sb="4" eb="6">
      <t>ツガル</t>
    </rPh>
    <rPh sb="6" eb="8">
      <t>カイキョウ</t>
    </rPh>
    <phoneticPr fontId="1"/>
  </si>
  <si>
    <t>第一級アマチュア無線技士</t>
    <rPh sb="0" eb="1">
      <t>ダイ</t>
    </rPh>
    <rPh sb="1" eb="3">
      <t>イッキュウ</t>
    </rPh>
    <rPh sb="8" eb="12">
      <t>ムセンギシ</t>
    </rPh>
    <phoneticPr fontId="1"/>
  </si>
  <si>
    <t>第四級アマチュア無線技士</t>
    <rPh sb="0" eb="1">
      <t>ダイ</t>
    </rPh>
    <rPh sb="1" eb="2">
      <t>ヨン</t>
    </rPh>
    <rPh sb="2" eb="3">
      <t>キュウ</t>
    </rPh>
    <rPh sb="8" eb="12">
      <t>ムセンギシ</t>
    </rPh>
    <phoneticPr fontId="1"/>
  </si>
  <si>
    <t>第三級アマチュア無線技士</t>
    <rPh sb="0" eb="1">
      <t>ダイ</t>
    </rPh>
    <rPh sb="1" eb="2">
      <t>サン</t>
    </rPh>
    <rPh sb="2" eb="3">
      <t>キュウ</t>
    </rPh>
    <rPh sb="8" eb="12">
      <t>ムセンギシ</t>
    </rPh>
    <phoneticPr fontId="1"/>
  </si>
  <si>
    <t>第二級アマチュア無線技士</t>
    <rPh sb="0" eb="1">
      <t>ダイ</t>
    </rPh>
    <rPh sb="1" eb="2">
      <t>ニ</t>
    </rPh>
    <rPh sb="2" eb="3">
      <t>キュウ</t>
    </rPh>
    <rPh sb="8" eb="12">
      <t>ムセンギシ</t>
    </rPh>
    <phoneticPr fontId="1"/>
  </si>
  <si>
    <t>名　　　　称</t>
    <rPh sb="0" eb="1">
      <t>ナ</t>
    </rPh>
    <rPh sb="5" eb="6">
      <t>ショウ</t>
    </rPh>
    <phoneticPr fontId="1"/>
  </si>
  <si>
    <t>5/11</t>
  </si>
  <si>
    <t>18:01</t>
  </si>
  <si>
    <t>JH7LMU/7</t>
  </si>
  <si>
    <t>5902002</t>
  </si>
  <si>
    <t>18:02</t>
  </si>
  <si>
    <t>JA8DHR/8</t>
  </si>
  <si>
    <t>590136</t>
  </si>
  <si>
    <t>18:03</t>
  </si>
  <si>
    <t>JH7OYV</t>
  </si>
  <si>
    <t>590201</t>
  </si>
  <si>
    <t>18:07</t>
  </si>
  <si>
    <t>JR7WKJ</t>
  </si>
  <si>
    <t>18:09</t>
  </si>
  <si>
    <t>JR7DUT/7</t>
  </si>
  <si>
    <t>18:11</t>
  </si>
  <si>
    <t>JA8JYA</t>
  </si>
  <si>
    <t>590104</t>
  </si>
  <si>
    <t>JH8EEO</t>
  </si>
  <si>
    <t>18:13</t>
  </si>
  <si>
    <t>JR7GLV</t>
  </si>
  <si>
    <t>550208</t>
  </si>
  <si>
    <t>18:15</t>
  </si>
  <si>
    <t>JH7NMS</t>
  </si>
  <si>
    <t>590206</t>
  </si>
  <si>
    <t>18:18</t>
  </si>
  <si>
    <t>JM7MRZ</t>
  </si>
  <si>
    <t>5903</t>
  </si>
  <si>
    <t>18:22</t>
  </si>
  <si>
    <t>JE7JXA</t>
  </si>
  <si>
    <t>550206</t>
  </si>
  <si>
    <t>18:24</t>
  </si>
  <si>
    <t>JM8OTS/8</t>
  </si>
  <si>
    <t>18:25</t>
  </si>
  <si>
    <t>JR8FGY</t>
  </si>
  <si>
    <t>18:26</t>
  </si>
  <si>
    <t>JH7JUO/7</t>
  </si>
  <si>
    <t>18:28</t>
  </si>
  <si>
    <t>JA8FHM</t>
  </si>
  <si>
    <t>18:29</t>
  </si>
  <si>
    <t>JA8PDI</t>
  </si>
  <si>
    <t>5101016</t>
  </si>
  <si>
    <t>18:31</t>
  </si>
  <si>
    <t>JG7WEN/7</t>
  </si>
  <si>
    <t>18:33</t>
  </si>
  <si>
    <t>JQ7ATB</t>
  </si>
  <si>
    <t>590203</t>
  </si>
  <si>
    <t>18:35</t>
  </si>
  <si>
    <t>JH7ZZC/7</t>
  </si>
  <si>
    <t>550201</t>
  </si>
  <si>
    <t>18:40</t>
  </si>
  <si>
    <t>JI8LBQ</t>
  </si>
  <si>
    <t>18:48</t>
  </si>
  <si>
    <t>JP7UIV</t>
  </si>
  <si>
    <t>18:51</t>
  </si>
  <si>
    <t>JN1SCA/7</t>
  </si>
  <si>
    <t>18:52</t>
  </si>
  <si>
    <t>JR7BVQ</t>
  </si>
  <si>
    <t>18:53</t>
  </si>
  <si>
    <t>JL7XNP/7</t>
  </si>
  <si>
    <t>18:55</t>
  </si>
  <si>
    <t>JM7AAD/7</t>
  </si>
  <si>
    <t>18:59</t>
  </si>
  <si>
    <t>JM8RWB</t>
  </si>
  <si>
    <t>19:01</t>
  </si>
  <si>
    <t>JI7PVR</t>
  </si>
  <si>
    <t>590208</t>
  </si>
  <si>
    <t>19:14</t>
  </si>
  <si>
    <t>JJ8UGI</t>
  </si>
  <si>
    <t>59112</t>
  </si>
  <si>
    <t>19:19</t>
  </si>
  <si>
    <t>JH8NHC</t>
  </si>
  <si>
    <t>19:21</t>
  </si>
  <si>
    <t>JE8MXZ</t>
  </si>
  <si>
    <t>19:29</t>
  </si>
  <si>
    <t>JE8NTJ</t>
  </si>
  <si>
    <t>5901024</t>
  </si>
  <si>
    <t>19:31</t>
  </si>
  <si>
    <t>JR7BQB</t>
  </si>
  <si>
    <t>19:33</t>
  </si>
  <si>
    <t>JL7SFU</t>
  </si>
  <si>
    <t>4102003</t>
  </si>
  <si>
    <t>19:34</t>
  </si>
  <si>
    <t>JA8WXO</t>
  </si>
  <si>
    <t>19:36</t>
  </si>
  <si>
    <t>JP7XNA</t>
  </si>
  <si>
    <t>19:41</t>
  </si>
  <si>
    <t>JA8VKV</t>
  </si>
  <si>
    <t>19:49</t>
  </si>
  <si>
    <t>JR7QYC</t>
  </si>
  <si>
    <t>19:55</t>
  </si>
  <si>
    <t>JJ8UDA/8</t>
  </si>
  <si>
    <t>20:06</t>
  </si>
  <si>
    <t>JA7ZUP/7</t>
  </si>
  <si>
    <t>530205</t>
  </si>
  <si>
    <t>06:11</t>
  </si>
  <si>
    <t>JR7CCX</t>
  </si>
  <si>
    <t>5203</t>
  </si>
  <si>
    <t>07:20</t>
  </si>
  <si>
    <t>JF8NVX</t>
  </si>
  <si>
    <t>07:24</t>
  </si>
  <si>
    <t>JM8HMH</t>
  </si>
  <si>
    <t>13:35</t>
  </si>
  <si>
    <t>JA7WXL/7</t>
  </si>
  <si>
    <t>13:37</t>
  </si>
  <si>
    <t>JQ7BIU/7</t>
  </si>
  <si>
    <t>13:53</t>
  </si>
  <si>
    <t>JA7QUN</t>
  </si>
  <si>
    <t>590209</t>
  </si>
  <si>
    <t>13:57</t>
  </si>
  <si>
    <t>JP7PTG</t>
  </si>
  <si>
    <t>510204</t>
  </si>
  <si>
    <t>JH8CBH</t>
    <phoneticPr fontId="1"/>
  </si>
  <si>
    <t>〒042-0922 北海道函館市銭亀町210-13</t>
    <rPh sb="10" eb="19">
      <t>042-0922</t>
    </rPh>
    <phoneticPr fontId="1"/>
  </si>
  <si>
    <t>090-8277-9744</t>
    <phoneticPr fontId="1"/>
  </si>
  <si>
    <t>佐々木 朗</t>
    <rPh sb="0" eb="3">
      <t>ササキ</t>
    </rPh>
    <rPh sb="4" eb="5">
      <t>ロウ</t>
    </rPh>
    <phoneticPr fontId="1"/>
  </si>
  <si>
    <t>asasaki@edu-hakodate.jp</t>
    <phoneticPr fontId="1"/>
  </si>
  <si>
    <t>50w</t>
    <phoneticPr fontId="1"/>
  </si>
  <si>
    <t>FT991 12エレスタック</t>
    <phoneticPr fontId="1"/>
  </si>
  <si>
    <t>たくさんの方と交信できて、楽しかったです。</t>
    <rPh sb="5" eb="6">
      <t>カタ</t>
    </rPh>
    <rPh sb="7" eb="9">
      <t>コウシン</t>
    </rPh>
    <rPh sb="13" eb="14">
      <t>タノ</t>
    </rPh>
    <phoneticPr fontId="1"/>
  </si>
  <si>
    <t>佐々木　朗</t>
    <rPh sb="0" eb="3">
      <t>ササキ</t>
    </rPh>
    <rPh sb="4" eb="5">
      <t>ロウ</t>
    </rPh>
    <phoneticPr fontId="1"/>
  </si>
  <si>
    <t>AOM</t>
  </si>
  <si>
    <t>KGM</t>
  </si>
  <si>
    <t>AOS</t>
  </si>
  <si>
    <t>KGS</t>
  </si>
  <si>
    <t>AO50</t>
  </si>
  <si>
    <t>KG50</t>
  </si>
  <si>
    <t>AO144</t>
  </si>
  <si>
    <t>KG144</t>
  </si>
  <si>
    <t>KG430</t>
  </si>
  <si>
    <t>AO1200</t>
  </si>
  <si>
    <t>KG1200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</si>
</sst>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mm/dd"/>
  </numFmts>
  <fonts count="25"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ＤＦ細丸ゴシック体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ＤＦ細丸ゴシック体"/>
      <family val="3"/>
      <charset val="128"/>
    </font>
    <font>
      <sz val="14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name val="ＤＦ細丸ゴシック体"/>
      <family val="3"/>
      <charset val="128"/>
    </font>
    <font>
      <u/>
      <sz val="12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</fills>
  <borders count="36">
    <border>
      <left/>
      <right/>
      <top/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" fillId="0" borderId="0"/>
    <xf numFmtId="0" fontId="24" fillId="0" borderId="0">
      <alignment vertical="center"/>
    </xf>
  </cellStyleXfs>
  <cellXfs count="179">
    <xf numFmtId="0" fontId="3" fillId="2" borderId="0" xfId="0" applyFont="1" applyFill="1" applyProtection="1">
      <protection locked="0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4" xfId="0" applyFont="1" applyBorder="1"/>
    <xf numFmtId="0" fontId="14" fillId="0" borderId="2" xfId="0" applyFont="1" applyBorder="1"/>
    <xf numFmtId="0" fontId="14" fillId="0" borderId="4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5" xfId="0" applyFont="1" applyBorder="1" applyAlignment="1">
      <alignment horizontal="centerContinuous" vertical="center"/>
    </xf>
    <xf numFmtId="0" fontId="14" fillId="0" borderId="1" xfId="0" applyFont="1" applyBorder="1" applyAlignment="1">
      <alignment horizontal="centerContinuous" vertic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2" xfId="0" applyFont="1" applyBorder="1" applyAlignment="1">
      <alignment horizontal="centerContinuous" vertical="center"/>
    </xf>
    <xf numFmtId="0" fontId="14" fillId="0" borderId="4" xfId="0" applyFont="1" applyBorder="1" applyAlignment="1">
      <alignment horizontal="centerContinuous" vertical="center"/>
    </xf>
    <xf numFmtId="0" fontId="14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centerContinuous"/>
    </xf>
    <xf numFmtId="0" fontId="14" fillId="0" borderId="1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4" fillId="0" borderId="22" xfId="0" applyFont="1" applyBorder="1" applyAlignment="1">
      <alignment horizontal="centerContinuous" vertical="center"/>
    </xf>
    <xf numFmtId="0" fontId="20" fillId="0" borderId="15" xfId="0" applyFont="1" applyBorder="1" applyAlignment="1">
      <alignment horizontal="left"/>
    </xf>
    <xf numFmtId="0" fontId="22" fillId="0" borderId="0" xfId="0" applyFont="1"/>
    <xf numFmtId="0" fontId="20" fillId="0" borderId="5" xfId="0" applyFont="1" applyBorder="1" applyAlignment="1">
      <alignment horizontal="centerContinuous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3" fillId="2" borderId="35" xfId="0" applyFont="1" applyFill="1" applyBorder="1" applyProtection="1">
      <protection locked="0"/>
    </xf>
    <xf numFmtId="0" fontId="2" fillId="2" borderId="35" xfId="0" applyFont="1" applyFill="1" applyBorder="1" applyProtection="1">
      <protection locked="0"/>
    </xf>
    <xf numFmtId="0" fontId="16" fillId="4" borderId="2" xfId="0" applyFont="1" applyFill="1" applyBorder="1" applyAlignment="1">
      <alignment horizontal="right"/>
    </xf>
    <xf numFmtId="0" fontId="16" fillId="4" borderId="2" xfId="0" applyFont="1" applyFill="1" applyBorder="1"/>
    <xf numFmtId="0" fontId="16" fillId="4" borderId="5" xfId="0" applyFont="1" applyFill="1" applyBorder="1" applyAlignment="1">
      <alignment horizontal="right"/>
    </xf>
    <xf numFmtId="0" fontId="16" fillId="4" borderId="19" xfId="0" applyFont="1" applyFill="1" applyBorder="1"/>
    <xf numFmtId="0" fontId="16" fillId="4" borderId="3" xfId="0" applyFont="1" applyFill="1" applyBorder="1"/>
    <xf numFmtId="0" fontId="16" fillId="4" borderId="17" xfId="0" applyFont="1" applyFill="1" applyBorder="1" applyAlignment="1">
      <alignment horizontal="right"/>
    </xf>
    <xf numFmtId="0" fontId="16" fillId="4" borderId="3" xfId="0" applyFont="1" applyFill="1" applyBorder="1" applyAlignment="1">
      <alignment horizontal="right"/>
    </xf>
    <xf numFmtId="0" fontId="16" fillId="4" borderId="21" xfId="0" applyFont="1" applyFill="1" applyBorder="1" applyAlignment="1">
      <alignment horizontal="right"/>
    </xf>
    <xf numFmtId="0" fontId="16" fillId="4" borderId="21" xfId="0" applyFont="1" applyFill="1" applyBorder="1"/>
    <xf numFmtId="0" fontId="16" fillId="4" borderId="10" xfId="0" applyFont="1" applyFill="1" applyBorder="1"/>
    <xf numFmtId="0" fontId="14" fillId="4" borderId="16" xfId="0" applyFont="1" applyFill="1" applyBorder="1"/>
    <xf numFmtId="0" fontId="10" fillId="7" borderId="4" xfId="3" applyFont="1" applyFill="1" applyBorder="1" applyAlignment="1" applyProtection="1">
      <alignment vertical="center"/>
      <protection locked="0"/>
    </xf>
    <xf numFmtId="0" fontId="10" fillId="7" borderId="6" xfId="3" applyFont="1" applyFill="1" applyBorder="1" applyAlignment="1" applyProtection="1">
      <alignment vertical="center"/>
      <protection locked="0"/>
    </xf>
    <xf numFmtId="0" fontId="10" fillId="7" borderId="0" xfId="3" applyFont="1" applyFill="1" applyAlignment="1" applyProtection="1">
      <alignment vertical="center"/>
      <protection locked="0"/>
    </xf>
    <xf numFmtId="0" fontId="21" fillId="7" borderId="0" xfId="3" applyFont="1" applyFill="1" applyAlignment="1" applyProtection="1">
      <alignment vertical="center"/>
      <protection locked="0"/>
    </xf>
    <xf numFmtId="0" fontId="4" fillId="7" borderId="6" xfId="3" applyFont="1" applyFill="1" applyBorder="1" applyAlignment="1" applyProtection="1">
      <alignment vertical="center"/>
      <protection locked="0"/>
    </xf>
    <xf numFmtId="0" fontId="10" fillId="3" borderId="3" xfId="3" applyFont="1" applyFill="1" applyBorder="1" applyAlignment="1">
      <alignment vertical="center"/>
    </xf>
    <xf numFmtId="0" fontId="4" fillId="3" borderId="3" xfId="3" applyFont="1" applyFill="1" applyBorder="1" applyAlignment="1">
      <alignment vertical="center"/>
    </xf>
    <xf numFmtId="0" fontId="4" fillId="3" borderId="0" xfId="3" applyFont="1" applyFill="1"/>
    <xf numFmtId="0" fontId="5" fillId="3" borderId="0" xfId="3" applyFont="1" applyFill="1" applyAlignment="1">
      <alignment vertical="center"/>
    </xf>
    <xf numFmtId="0" fontId="6" fillId="3" borderId="0" xfId="3" applyFont="1" applyFill="1"/>
    <xf numFmtId="0" fontId="4" fillId="3" borderId="1" xfId="3" applyFont="1" applyFill="1" applyBorder="1"/>
    <xf numFmtId="0" fontId="4" fillId="3" borderId="2" xfId="3" applyFont="1" applyFill="1" applyBorder="1" applyAlignment="1">
      <alignment horizontal="center" vertical="center"/>
    </xf>
    <xf numFmtId="0" fontId="4" fillId="3" borderId="3" xfId="3" applyFont="1" applyFill="1" applyBorder="1"/>
    <xf numFmtId="0" fontId="8" fillId="3" borderId="2" xfId="3" applyFont="1" applyFill="1" applyBorder="1" applyAlignment="1">
      <alignment horizontal="right" vertical="center"/>
    </xf>
    <xf numFmtId="0" fontId="4" fillId="3" borderId="4" xfId="3" applyFont="1" applyFill="1" applyBorder="1" applyAlignment="1">
      <alignment vertical="center"/>
    </xf>
    <xf numFmtId="0" fontId="10" fillId="3" borderId="2" xfId="3" applyFont="1" applyFill="1" applyBorder="1" applyAlignment="1">
      <alignment vertical="center"/>
    </xf>
    <xf numFmtId="0" fontId="4" fillId="3" borderId="11" xfId="3" applyFont="1" applyFill="1" applyBorder="1" applyAlignment="1">
      <alignment horizontal="centerContinuous" vertical="center"/>
    </xf>
    <xf numFmtId="0" fontId="8" fillId="3" borderId="5" xfId="3" applyFont="1" applyFill="1" applyBorder="1" applyAlignment="1">
      <alignment horizontal="right" vertical="center"/>
    </xf>
    <xf numFmtId="0" fontId="4" fillId="3" borderId="1" xfId="3" applyFont="1" applyFill="1" applyBorder="1" applyAlignment="1">
      <alignment vertical="center"/>
    </xf>
    <xf numFmtId="0" fontId="10" fillId="3" borderId="5" xfId="3" applyFont="1" applyFill="1" applyBorder="1" applyAlignment="1">
      <alignment vertical="center"/>
    </xf>
    <xf numFmtId="0" fontId="4" fillId="3" borderId="12" xfId="3" applyFont="1" applyFill="1" applyBorder="1"/>
    <xf numFmtId="0" fontId="10" fillId="4" borderId="5" xfId="3" applyFont="1" applyFill="1" applyBorder="1" applyAlignment="1">
      <alignment vertical="center"/>
    </xf>
    <xf numFmtId="0" fontId="7" fillId="3" borderId="0" xfId="3" applyFont="1" applyFill="1"/>
    <xf numFmtId="0" fontId="4" fillId="3" borderId="11" xfId="3" applyFont="1" applyFill="1" applyBorder="1" applyAlignment="1">
      <alignment vertical="center"/>
    </xf>
    <xf numFmtId="0" fontId="4" fillId="3" borderId="8" xfId="3" applyFont="1" applyFill="1" applyBorder="1"/>
    <xf numFmtId="0" fontId="4" fillId="3" borderId="9" xfId="3" applyFont="1" applyFill="1" applyBorder="1"/>
    <xf numFmtId="0" fontId="5" fillId="3" borderId="0" xfId="3" applyFont="1" applyFill="1"/>
    <xf numFmtId="0" fontId="4" fillId="3" borderId="4" xfId="3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vertical="center"/>
    </xf>
    <xf numFmtId="0" fontId="10" fillId="3" borderId="3" xfId="3" applyFont="1" applyFill="1" applyBorder="1"/>
    <xf numFmtId="0" fontId="4" fillId="3" borderId="3" xfId="3" applyFont="1" applyFill="1" applyBorder="1" applyAlignment="1">
      <alignment horizontal="center" vertical="center"/>
    </xf>
    <xf numFmtId="0" fontId="4" fillId="4" borderId="2" xfId="3" applyFont="1" applyFill="1" applyBorder="1"/>
    <xf numFmtId="3" fontId="10" fillId="4" borderId="4" xfId="3" applyNumberFormat="1" applyFont="1" applyFill="1" applyBorder="1" applyAlignment="1">
      <alignment horizontal="right" vertical="center"/>
    </xf>
    <xf numFmtId="0" fontId="4" fillId="4" borderId="10" xfId="3" applyFont="1" applyFill="1" applyBorder="1"/>
    <xf numFmtId="0" fontId="4" fillId="3" borderId="4" xfId="3" applyFont="1" applyFill="1" applyBorder="1"/>
    <xf numFmtId="0" fontId="7" fillId="3" borderId="4" xfId="3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0" fontId="10" fillId="3" borderId="0" xfId="3" applyFont="1" applyFill="1" applyAlignment="1">
      <alignment vertical="center"/>
    </xf>
    <xf numFmtId="0" fontId="10" fillId="3" borderId="4" xfId="3" applyFont="1" applyFill="1" applyBorder="1" applyAlignment="1">
      <alignment vertical="center"/>
    </xf>
    <xf numFmtId="0" fontId="10" fillId="3" borderId="4" xfId="3" applyFont="1" applyFill="1" applyBorder="1" applyAlignment="1">
      <alignment horizontal="right" vertical="center"/>
    </xf>
    <xf numFmtId="0" fontId="5" fillId="3" borderId="32" xfId="3" applyFont="1" applyFill="1" applyBorder="1" applyAlignment="1">
      <alignment horizontal="centerContinuous"/>
    </xf>
    <xf numFmtId="0" fontId="5" fillId="3" borderId="33" xfId="3" applyFont="1" applyFill="1" applyBorder="1" applyAlignment="1">
      <alignment horizontal="centerContinuous" vertical="top"/>
    </xf>
    <xf numFmtId="0" fontId="4" fillId="6" borderId="4" xfId="3" applyFont="1" applyFill="1" applyBorder="1" applyAlignment="1">
      <alignment vertical="center"/>
    </xf>
    <xf numFmtId="0" fontId="5" fillId="3" borderId="34" xfId="3" applyFont="1" applyFill="1" applyBorder="1" applyAlignment="1">
      <alignment horizontal="centerContinuous" vertical="top"/>
    </xf>
    <xf numFmtId="0" fontId="8" fillId="3" borderId="0" xfId="3" applyFont="1" applyFill="1" applyAlignment="1">
      <alignment vertical="center"/>
    </xf>
    <xf numFmtId="0" fontId="4" fillId="3" borderId="0" xfId="3" applyFont="1" applyFill="1" applyAlignment="1">
      <alignment horizontal="center" vertical="center"/>
    </xf>
    <xf numFmtId="0" fontId="7" fillId="3" borderId="0" xfId="3" applyFont="1" applyFill="1" applyAlignment="1">
      <alignment vertical="center"/>
    </xf>
    <xf numFmtId="0" fontId="4" fillId="3" borderId="6" xfId="3" applyFont="1" applyFill="1" applyBorder="1" applyAlignment="1">
      <alignment vertical="center"/>
    </xf>
    <xf numFmtId="0" fontId="4" fillId="3" borderId="0" xfId="3" applyFont="1" applyFill="1" applyAlignment="1">
      <alignment horizontal="centerContinuous" vertical="center"/>
    </xf>
    <xf numFmtId="0" fontId="9" fillId="3" borderId="0" xfId="3" applyFont="1" applyFill="1" applyAlignment="1">
      <alignment horizontal="centerContinuous" vertical="center"/>
    </xf>
    <xf numFmtId="0" fontId="4" fillId="6" borderId="4" xfId="3" applyFont="1" applyFill="1" applyBorder="1" applyAlignment="1" applyProtection="1">
      <alignment vertical="center"/>
      <protection locked="0"/>
    </xf>
    <xf numFmtId="177" fontId="16" fillId="7" borderId="2" xfId="0" applyNumberFormat="1" applyFont="1" applyFill="1" applyBorder="1" applyAlignment="1" applyProtection="1">
      <alignment horizontal="center"/>
      <protection locked="0"/>
    </xf>
    <xf numFmtId="176" fontId="16" fillId="7" borderId="4" xfId="0" applyNumberFormat="1" applyFont="1" applyFill="1" applyBorder="1" applyAlignment="1" applyProtection="1">
      <alignment horizontal="center"/>
      <protection locked="0"/>
    </xf>
    <xf numFmtId="0" fontId="16" fillId="7" borderId="2" xfId="0" applyFont="1" applyFill="1" applyBorder="1" applyProtection="1">
      <protection locked="0"/>
    </xf>
    <xf numFmtId="0" fontId="16" fillId="7" borderId="4" xfId="0" applyFont="1" applyFill="1" applyBorder="1" applyProtection="1">
      <protection locked="0"/>
    </xf>
    <xf numFmtId="56" fontId="16" fillId="7" borderId="2" xfId="0" applyNumberFormat="1" applyFont="1" applyFill="1" applyBorder="1" applyProtection="1">
      <protection locked="0"/>
    </xf>
    <xf numFmtId="0" fontId="16" fillId="7" borderId="1" xfId="0" applyFont="1" applyFill="1" applyBorder="1" applyAlignment="1" applyProtection="1">
      <alignment horizontal="left"/>
      <protection locked="0"/>
    </xf>
    <xf numFmtId="177" fontId="16" fillId="7" borderId="5" xfId="0" applyNumberFormat="1" applyFont="1" applyFill="1" applyBorder="1" applyAlignment="1" applyProtection="1">
      <alignment horizontal="center"/>
      <protection locked="0"/>
    </xf>
    <xf numFmtId="176" fontId="16" fillId="7" borderId="1" xfId="0" applyNumberFormat="1" applyFont="1" applyFill="1" applyBorder="1" applyAlignment="1" applyProtection="1">
      <alignment horizontal="center"/>
      <protection locked="0"/>
    </xf>
    <xf numFmtId="0" fontId="16" fillId="7" borderId="5" xfId="0" applyFont="1" applyFill="1" applyBorder="1" applyProtection="1">
      <protection locked="0"/>
    </xf>
    <xf numFmtId="0" fontId="16" fillId="7" borderId="1" xfId="0" applyFont="1" applyFill="1" applyBorder="1" applyProtection="1">
      <protection locked="0"/>
    </xf>
    <xf numFmtId="56" fontId="16" fillId="7" borderId="5" xfId="0" applyNumberFormat="1" applyFont="1" applyFill="1" applyBorder="1" applyProtection="1">
      <protection locked="0"/>
    </xf>
    <xf numFmtId="0" fontId="16" fillId="7" borderId="4" xfId="0" applyFont="1" applyFill="1" applyBorder="1" applyAlignment="1" applyProtection="1">
      <alignment horizontal="left"/>
      <protection locked="0"/>
    </xf>
    <xf numFmtId="177" fontId="16" fillId="7" borderId="17" xfId="0" applyNumberFormat="1" applyFont="1" applyFill="1" applyBorder="1" applyAlignment="1" applyProtection="1">
      <alignment horizontal="center"/>
      <protection locked="0"/>
    </xf>
    <xf numFmtId="176" fontId="16" fillId="7" borderId="18" xfId="0" applyNumberFormat="1" applyFont="1" applyFill="1" applyBorder="1" applyAlignment="1" applyProtection="1">
      <alignment horizontal="center"/>
      <protection locked="0"/>
    </xf>
    <xf numFmtId="0" fontId="16" fillId="7" borderId="17" xfId="0" applyFont="1" applyFill="1" applyBorder="1" applyProtection="1">
      <protection locked="0"/>
    </xf>
    <xf numFmtId="0" fontId="16" fillId="7" borderId="18" xfId="0" applyFont="1" applyFill="1" applyBorder="1" applyProtection="1">
      <protection locked="0"/>
    </xf>
    <xf numFmtId="56" fontId="16" fillId="7" borderId="17" xfId="0" applyNumberFormat="1" applyFont="1" applyFill="1" applyBorder="1" applyProtection="1">
      <protection locked="0"/>
    </xf>
    <xf numFmtId="0" fontId="16" fillId="7" borderId="18" xfId="0" applyFont="1" applyFill="1" applyBorder="1" applyAlignment="1" applyProtection="1">
      <alignment horizontal="left"/>
      <protection locked="0"/>
    </xf>
    <xf numFmtId="177" fontId="16" fillId="7" borderId="3" xfId="0" applyNumberFormat="1" applyFont="1" applyFill="1" applyBorder="1" applyAlignment="1" applyProtection="1">
      <alignment horizontal="center"/>
      <protection locked="0"/>
    </xf>
    <xf numFmtId="176" fontId="16" fillId="7" borderId="0" xfId="0" applyNumberFormat="1" applyFont="1" applyFill="1" applyAlignment="1" applyProtection="1">
      <alignment horizontal="center"/>
      <protection locked="0"/>
    </xf>
    <xf numFmtId="0" fontId="16" fillId="7" borderId="3" xfId="0" applyFont="1" applyFill="1" applyBorder="1" applyProtection="1">
      <protection locked="0"/>
    </xf>
    <xf numFmtId="0" fontId="16" fillId="7" borderId="0" xfId="0" applyFont="1" applyFill="1" applyProtection="1">
      <protection locked="0"/>
    </xf>
    <xf numFmtId="56" fontId="16" fillId="7" borderId="3" xfId="0" applyNumberFormat="1" applyFont="1" applyFill="1" applyBorder="1" applyProtection="1">
      <protection locked="0"/>
    </xf>
    <xf numFmtId="0" fontId="16" fillId="7" borderId="0" xfId="0" applyFont="1" applyFill="1" applyAlignment="1" applyProtection="1">
      <alignment horizontal="left"/>
      <protection locked="0"/>
    </xf>
    <xf numFmtId="177" fontId="16" fillId="7" borderId="5" xfId="0" quotePrefix="1" applyNumberFormat="1" applyFont="1" applyFill="1" applyBorder="1" applyAlignment="1" applyProtection="1">
      <alignment horizontal="center"/>
      <protection locked="0"/>
    </xf>
    <xf numFmtId="0" fontId="16" fillId="7" borderId="1" xfId="0" applyFont="1" applyFill="1" applyBorder="1" applyAlignment="1" applyProtection="1">
      <alignment horizontal="right"/>
      <protection locked="0"/>
    </xf>
    <xf numFmtId="0" fontId="4" fillId="7" borderId="24" xfId="3" applyFont="1" applyFill="1" applyBorder="1" applyAlignment="1" applyProtection="1">
      <alignment horizontal="center"/>
      <protection locked="0"/>
    </xf>
    <xf numFmtId="0" fontId="10" fillId="6" borderId="25" xfId="3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7" borderId="24" xfId="3" applyFont="1" applyFill="1" applyBorder="1" applyAlignment="1" applyProtection="1">
      <alignment vertical="center"/>
      <protection locked="0"/>
    </xf>
    <xf numFmtId="0" fontId="3" fillId="7" borderId="24" xfId="0" applyFont="1" applyFill="1" applyBorder="1" applyAlignment="1" applyProtection="1">
      <alignment vertical="center"/>
      <protection locked="0"/>
    </xf>
    <xf numFmtId="0" fontId="2" fillId="3" borderId="30" xfId="3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0" fillId="7" borderId="24" xfId="3" applyFont="1" applyFill="1" applyBorder="1" applyAlignment="1" applyProtection="1">
      <alignment horizontal="center" vertical="center"/>
      <protection locked="0"/>
    </xf>
    <xf numFmtId="0" fontId="3" fillId="8" borderId="24" xfId="0" applyFont="1" applyFill="1" applyBorder="1" applyAlignment="1" applyProtection="1">
      <alignment horizontal="center" vertical="center"/>
      <protection locked="0"/>
    </xf>
    <xf numFmtId="0" fontId="4" fillId="3" borderId="11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3" borderId="12" xfId="3" applyFont="1" applyFill="1" applyBorder="1" applyAlignment="1">
      <alignment horizontal="center" vertical="center"/>
    </xf>
    <xf numFmtId="0" fontId="4" fillId="3" borderId="9" xfId="3" applyFont="1" applyFill="1" applyBorder="1" applyAlignment="1">
      <alignment horizontal="center" vertical="center"/>
    </xf>
    <xf numFmtId="0" fontId="21" fillId="6" borderId="4" xfId="3" applyFont="1" applyFill="1" applyBorder="1" applyAlignment="1" applyProtection="1">
      <alignment horizontal="center" vertical="center"/>
      <protection locked="0"/>
    </xf>
    <xf numFmtId="0" fontId="21" fillId="6" borderId="24" xfId="3" applyFont="1" applyFill="1" applyBorder="1" applyAlignment="1" applyProtection="1">
      <alignment horizontal="center" vertical="center"/>
      <protection locked="0"/>
    </xf>
    <xf numFmtId="0" fontId="10" fillId="6" borderId="4" xfId="3" applyFont="1" applyFill="1" applyBorder="1" applyAlignment="1" applyProtection="1">
      <alignment horizontal="center" vertical="center"/>
      <protection locked="0"/>
    </xf>
    <xf numFmtId="0" fontId="10" fillId="6" borderId="26" xfId="3" applyFont="1" applyFill="1" applyBorder="1" applyAlignment="1" applyProtection="1">
      <alignment horizontal="center" vertical="center"/>
      <protection locked="0"/>
    </xf>
    <xf numFmtId="0" fontId="10" fillId="6" borderId="24" xfId="3" applyFont="1" applyFill="1" applyBorder="1" applyAlignment="1" applyProtection="1">
      <alignment horizontal="center" vertical="center"/>
      <protection locked="0"/>
    </xf>
    <xf numFmtId="0" fontId="10" fillId="6" borderId="27" xfId="3" applyFont="1" applyFill="1" applyBorder="1" applyAlignment="1" applyProtection="1">
      <alignment horizontal="center" vertical="center"/>
      <protection locked="0"/>
    </xf>
    <xf numFmtId="0" fontId="4" fillId="3" borderId="28" xfId="3" applyFont="1" applyFill="1" applyBorder="1"/>
    <xf numFmtId="0" fontId="3" fillId="2" borderId="29" xfId="0" applyFont="1" applyFill="1" applyBorder="1"/>
    <xf numFmtId="31" fontId="2" fillId="7" borderId="0" xfId="3" applyNumberFormat="1" applyFill="1" applyAlignment="1" applyProtection="1">
      <alignment horizontal="center" vertical="center"/>
      <protection locked="0"/>
    </xf>
    <xf numFmtId="31" fontId="4" fillId="7" borderId="0" xfId="3" applyNumberFormat="1" applyFont="1" applyFill="1" applyAlignment="1" applyProtection="1">
      <alignment horizontal="center" vertical="center"/>
      <protection locked="0"/>
    </xf>
    <xf numFmtId="0" fontId="10" fillId="7" borderId="6" xfId="3" applyFont="1" applyFill="1" applyBorder="1" applyAlignment="1" applyProtection="1">
      <alignment vertical="center"/>
      <protection locked="0"/>
    </xf>
    <xf numFmtId="0" fontId="11" fillId="8" borderId="6" xfId="0" applyFont="1" applyFill="1" applyBorder="1" applyProtection="1">
      <protection locked="0"/>
    </xf>
    <xf numFmtId="0" fontId="17" fillId="7" borderId="30" xfId="3" applyFont="1" applyFill="1" applyBorder="1" applyAlignment="1" applyProtection="1">
      <alignment horizontal="center" vertical="center"/>
      <protection locked="0"/>
    </xf>
    <xf numFmtId="0" fontId="18" fillId="8" borderId="30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vertical="center"/>
      <protection locked="0"/>
    </xf>
    <xf numFmtId="0" fontId="4" fillId="3" borderId="30" xfId="3" applyFont="1" applyFill="1" applyBorder="1" applyAlignment="1">
      <alignment horizontal="center" vertical="center"/>
    </xf>
    <xf numFmtId="0" fontId="10" fillId="7" borderId="25" xfId="3" applyFont="1" applyFill="1" applyBorder="1" applyAlignment="1" applyProtection="1">
      <alignment horizontal="center" vertical="center"/>
      <protection locked="0"/>
    </xf>
    <xf numFmtId="0" fontId="2" fillId="4" borderId="2" xfId="3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9" fillId="7" borderId="24" xfId="3" applyFont="1" applyFill="1" applyBorder="1" applyAlignment="1" applyProtection="1">
      <alignment horizontal="distributed" vertical="center"/>
      <protection locked="0"/>
    </xf>
    <xf numFmtId="0" fontId="3" fillId="8" borderId="24" xfId="0" applyFont="1" applyFill="1" applyBorder="1" applyAlignment="1" applyProtection="1">
      <alignment horizontal="distributed" vertical="center"/>
      <protection locked="0"/>
    </xf>
    <xf numFmtId="0" fontId="4" fillId="3" borderId="16" xfId="3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1" fillId="7" borderId="6" xfId="3" applyFont="1" applyFill="1" applyBorder="1" applyAlignment="1" applyProtection="1">
      <alignment vertical="center"/>
      <protection locked="0"/>
    </xf>
    <xf numFmtId="0" fontId="21" fillId="7" borderId="23" xfId="3" applyFont="1" applyFill="1" applyBorder="1" applyAlignment="1" applyProtection="1">
      <alignment vertical="center"/>
      <protection locked="0"/>
    </xf>
    <xf numFmtId="0" fontId="10" fillId="7" borderId="23" xfId="3" applyFont="1" applyFill="1" applyBorder="1" applyAlignment="1" applyProtection="1">
      <alignment vertical="center"/>
      <protection locked="0"/>
    </xf>
    <xf numFmtId="0" fontId="19" fillId="7" borderId="24" xfId="1" applyFill="1" applyBorder="1" applyAlignment="1" applyProtection="1">
      <alignment vertical="center"/>
      <protection locked="0"/>
    </xf>
    <xf numFmtId="0" fontId="3" fillId="8" borderId="24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center"/>
    </xf>
    <xf numFmtId="0" fontId="14" fillId="4" borderId="31" xfId="0" applyFont="1" applyFill="1" applyBorder="1" applyAlignment="1">
      <alignment horizontal="center"/>
    </xf>
    <xf numFmtId="0" fontId="3" fillId="5" borderId="31" xfId="0" applyFont="1" applyFill="1" applyBorder="1" applyAlignment="1" applyProtection="1">
      <alignment horizontal="center"/>
      <protection locked="0"/>
    </xf>
    <xf numFmtId="0" fontId="8" fillId="5" borderId="15" xfId="0" applyFont="1" applyFill="1" applyBorder="1" applyAlignment="1" applyProtection="1">
      <alignment horizontal="center"/>
      <protection locked="0"/>
    </xf>
    <xf numFmtId="0" fontId="14" fillId="4" borderId="15" xfId="0" applyFont="1" applyFill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3" fillId="2" borderId="31" xfId="0" applyFont="1" applyFill="1" applyBorder="1" applyAlignment="1" applyProtection="1">
      <alignment horizontal="center"/>
      <protection locked="0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4" xr:uid="{00000000-0005-0000-0000-000003000000}"/>
    <cellStyle name="標準_ｻﾏﾘｰｼｰﾄ" xfId="3" xr:uid="{00000000-0005-0000-0000-000004000000}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asaki@edu-hakodat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autoPageBreaks="0"/>
  </sheetPr>
  <dimension ref="B1:IU50"/>
  <sheetViews>
    <sheetView showZeros="0" tabSelected="1" showOutlineSymbols="0" zoomScale="80" zoomScaleNormal="75" workbookViewId="0">
      <selection activeCell="P12" sqref="P12"/>
    </sheetView>
  </sheetViews>
  <sheetFormatPr defaultColWidth="10.69921875" defaultRowHeight="14.4"/>
  <cols>
    <col min="1" max="1" width="5.69921875" style="54" customWidth="1"/>
    <col min="2" max="2" width="11.69921875" style="54" customWidth="1"/>
    <col min="3" max="3" width="1.69921875" style="54" customWidth="1"/>
    <col min="4" max="4" width="11.69921875" style="54" customWidth="1"/>
    <col min="5" max="5" width="2.69921875" style="54" customWidth="1"/>
    <col min="6" max="6" width="11.69921875" style="54" customWidth="1"/>
    <col min="7" max="7" width="2.69921875" style="54" customWidth="1"/>
    <col min="8" max="8" width="11.69921875" style="54" customWidth="1"/>
    <col min="9" max="9" width="3.69921875" style="54" customWidth="1"/>
    <col min="10" max="12" width="5.69921875" style="54" customWidth="1"/>
    <col min="13" max="13" width="15.69921875" style="54" customWidth="1"/>
    <col min="14" max="14" width="17.3984375" style="54" customWidth="1"/>
    <col min="15" max="15" width="21.59765625" style="54" customWidth="1"/>
    <col min="16" max="16384" width="10.69921875" style="54"/>
  </cols>
  <sheetData>
    <row r="1" spans="2:14" ht="21" customHeight="1">
      <c r="M1" s="55" t="s">
        <v>20</v>
      </c>
    </row>
    <row r="2" spans="2:14" ht="26.1" customHeight="1">
      <c r="C2" s="56" t="s">
        <v>21</v>
      </c>
      <c r="M2" s="148"/>
      <c r="N2" s="149"/>
    </row>
    <row r="3" spans="2:14" ht="21" customHeight="1">
      <c r="M3" s="57"/>
    </row>
    <row r="4" spans="2:14" ht="21.75" customHeight="1">
      <c r="B4" s="165" t="s">
        <v>22</v>
      </c>
      <c r="C4" s="166"/>
      <c r="D4" s="58" t="s">
        <v>23</v>
      </c>
      <c r="E4" s="59"/>
      <c r="F4" s="58" t="s">
        <v>24</v>
      </c>
      <c r="G4" s="59"/>
      <c r="H4" s="58" t="s">
        <v>25</v>
      </c>
      <c r="I4" s="59"/>
      <c r="J4" s="55" t="s">
        <v>26</v>
      </c>
    </row>
    <row r="5" spans="2:14" ht="20.25" customHeight="1">
      <c r="B5" s="60" t="s">
        <v>27</v>
      </c>
      <c r="C5" s="61"/>
      <c r="D5" s="62"/>
      <c r="E5" s="52"/>
      <c r="F5" s="62"/>
      <c r="G5" s="53"/>
      <c r="H5" s="62"/>
      <c r="I5" s="59"/>
      <c r="J5" s="63"/>
      <c r="K5" s="131" t="s">
        <v>80</v>
      </c>
      <c r="L5" s="132"/>
      <c r="M5" s="132"/>
      <c r="N5" s="133"/>
    </row>
    <row r="6" spans="2:14" ht="20.25" customHeight="1">
      <c r="B6" s="64" t="s">
        <v>28</v>
      </c>
      <c r="C6" s="65"/>
      <c r="D6" s="66"/>
      <c r="E6" s="52"/>
      <c r="F6" s="66"/>
      <c r="G6" s="53"/>
      <c r="H6" s="66"/>
      <c r="I6" s="59"/>
      <c r="J6" s="67"/>
      <c r="K6" s="134"/>
      <c r="L6" s="134"/>
      <c r="M6" s="134"/>
      <c r="N6" s="135"/>
    </row>
    <row r="7" spans="2:14" ht="20.25" customHeight="1">
      <c r="B7" s="64" t="s">
        <v>29</v>
      </c>
      <c r="C7" s="65"/>
      <c r="D7" s="66"/>
      <c r="E7" s="52"/>
      <c r="F7" s="66"/>
      <c r="G7" s="53"/>
      <c r="H7" s="66"/>
      <c r="I7" s="59"/>
      <c r="J7" s="55"/>
    </row>
    <row r="8" spans="2:14" ht="20.25" customHeight="1">
      <c r="B8" s="64" t="s">
        <v>31</v>
      </c>
      <c r="C8" s="65"/>
      <c r="D8" s="66"/>
      <c r="E8" s="52"/>
      <c r="F8" s="66"/>
      <c r="G8" s="53"/>
      <c r="H8" s="66"/>
      <c r="I8" s="59"/>
      <c r="J8" s="55" t="s">
        <v>30</v>
      </c>
    </row>
    <row r="9" spans="2:14" ht="20.25" customHeight="1">
      <c r="B9" s="64" t="s">
        <v>33</v>
      </c>
      <c r="C9" s="65"/>
      <c r="D9" s="66"/>
      <c r="E9" s="52"/>
      <c r="F9" s="66"/>
      <c r="G9" s="53"/>
      <c r="H9" s="66"/>
      <c r="I9" s="59"/>
      <c r="J9" s="165" t="s">
        <v>32</v>
      </c>
      <c r="K9" s="128"/>
      <c r="L9" s="126" t="s">
        <v>85</v>
      </c>
      <c r="M9" s="127"/>
      <c r="N9" s="128"/>
    </row>
    <row r="10" spans="2:14" ht="20.25" customHeight="1">
      <c r="B10" s="64" t="s">
        <v>34</v>
      </c>
      <c r="C10" s="65"/>
      <c r="D10" s="66"/>
      <c r="E10" s="52"/>
      <c r="F10" s="66">
        <f>D10</f>
        <v>0</v>
      </c>
      <c r="G10" s="53"/>
      <c r="H10" s="66"/>
      <c r="I10" s="59"/>
      <c r="J10" s="159" t="str">
        <f>IFERROR(INDEX(リスト!B2:C7,MATCH(M10,リスト!A2:A7,0),MATCH(L10,リスト!B1:C1,0)),"")</f>
        <v>AO144</v>
      </c>
      <c r="K10" s="160"/>
      <c r="L10" s="142" t="s">
        <v>77</v>
      </c>
      <c r="M10" s="144" t="s">
        <v>72</v>
      </c>
      <c r="N10" s="145"/>
    </row>
    <row r="11" spans="2:14" ht="20.25" customHeight="1">
      <c r="B11" s="64" t="s">
        <v>35</v>
      </c>
      <c r="C11" s="65"/>
      <c r="D11" s="68"/>
      <c r="E11" s="52"/>
      <c r="F11" s="68">
        <f>'50'!$M$56</f>
        <v>0</v>
      </c>
      <c r="G11" s="53"/>
      <c r="H11" s="68"/>
      <c r="I11" s="59"/>
      <c r="J11" s="161"/>
      <c r="K11" s="162"/>
      <c r="L11" s="143"/>
      <c r="M11" s="146"/>
      <c r="N11" s="147"/>
    </row>
    <row r="12" spans="2:14" ht="20.25" customHeight="1">
      <c r="B12" s="64" t="s">
        <v>36</v>
      </c>
      <c r="C12" s="65"/>
      <c r="D12" s="68">
        <f>'144'!$E$56</f>
        <v>46</v>
      </c>
      <c r="E12" s="52"/>
      <c r="F12" s="68">
        <f>'144'!$M$56</f>
        <v>107</v>
      </c>
      <c r="G12" s="53"/>
      <c r="H12" s="68">
        <f>'144'!$L$56</f>
        <v>15</v>
      </c>
      <c r="I12" s="59"/>
      <c r="J12" s="69"/>
    </row>
    <row r="13" spans="2:14" ht="20.25" customHeight="1">
      <c r="B13" s="64" t="s">
        <v>38</v>
      </c>
      <c r="C13" s="65"/>
      <c r="D13" s="68">
        <f>'430'!$E$56</f>
        <v>0</v>
      </c>
      <c r="E13" s="52"/>
      <c r="F13" s="68">
        <f>'430'!$M$56</f>
        <v>0</v>
      </c>
      <c r="G13" s="53"/>
      <c r="H13" s="68">
        <f>'430'!$L$56</f>
        <v>0</v>
      </c>
      <c r="I13" s="59"/>
      <c r="J13" s="55" t="s">
        <v>37</v>
      </c>
    </row>
    <row r="14" spans="2:14" ht="20.25" customHeight="1">
      <c r="B14" s="64" t="s">
        <v>39</v>
      </c>
      <c r="C14" s="65"/>
      <c r="D14" s="68">
        <f>'1200'!$E$56</f>
        <v>0</v>
      </c>
      <c r="E14" s="52"/>
      <c r="F14" s="68">
        <f>'1200'!$M$56</f>
        <v>0</v>
      </c>
      <c r="G14" s="53"/>
      <c r="H14" s="68">
        <f>'1200'!$L$56</f>
        <v>0</v>
      </c>
      <c r="I14" s="59"/>
      <c r="J14" s="70"/>
      <c r="K14" s="154" t="s">
        <v>197</v>
      </c>
      <c r="L14" s="155"/>
      <c r="M14" s="155"/>
      <c r="N14" s="71"/>
    </row>
    <row r="15" spans="2:14" ht="20.25" customHeight="1">
      <c r="B15" s="64" t="s">
        <v>40</v>
      </c>
      <c r="C15" s="65"/>
      <c r="D15" s="66"/>
      <c r="E15" s="52"/>
      <c r="F15" s="66"/>
      <c r="G15" s="53"/>
      <c r="H15" s="66"/>
      <c r="I15" s="59"/>
      <c r="J15" s="67"/>
      <c r="K15" s="156"/>
      <c r="L15" s="156"/>
      <c r="M15" s="156"/>
      <c r="N15" s="72"/>
    </row>
    <row r="16" spans="2:14" ht="20.25" customHeight="1">
      <c r="B16" s="64" t="s">
        <v>41</v>
      </c>
      <c r="C16" s="65"/>
      <c r="D16" s="66"/>
      <c r="E16" s="52"/>
      <c r="F16" s="66"/>
      <c r="G16" s="53"/>
      <c r="H16" s="66"/>
      <c r="I16" s="59"/>
      <c r="J16" s="73" t="s">
        <v>42</v>
      </c>
    </row>
    <row r="17" spans="2:14" ht="20.25" customHeight="1">
      <c r="B17" s="64" t="s">
        <v>43</v>
      </c>
      <c r="C17" s="65"/>
      <c r="D17" s="66"/>
      <c r="E17" s="52"/>
      <c r="F17" s="66"/>
      <c r="G17" s="53"/>
      <c r="H17" s="66"/>
      <c r="I17" s="59"/>
      <c r="J17" s="55" t="s">
        <v>44</v>
      </c>
    </row>
    <row r="18" spans="2:14" ht="20.25" customHeight="1">
      <c r="B18" s="64"/>
      <c r="C18" s="65"/>
      <c r="D18" s="66"/>
      <c r="E18" s="52"/>
      <c r="F18" s="66"/>
      <c r="G18" s="53"/>
      <c r="H18" s="66"/>
      <c r="I18" s="59"/>
      <c r="J18" s="70"/>
      <c r="K18" s="157"/>
      <c r="L18" s="157"/>
      <c r="M18" s="157"/>
      <c r="N18" s="71"/>
    </row>
    <row r="19" spans="2:14" ht="20.25" customHeight="1">
      <c r="B19" s="64"/>
      <c r="C19" s="65"/>
      <c r="D19" s="66"/>
      <c r="E19" s="52"/>
      <c r="F19" s="66"/>
      <c r="G19" s="53"/>
      <c r="H19" s="66"/>
      <c r="I19" s="59"/>
      <c r="J19" s="67"/>
      <c r="K19" s="134"/>
      <c r="L19" s="134"/>
      <c r="M19" s="134"/>
      <c r="N19" s="72"/>
    </row>
    <row r="20" spans="2:14" ht="20.25" customHeight="1">
      <c r="B20" s="64"/>
      <c r="C20" s="65"/>
      <c r="D20" s="66"/>
      <c r="E20" s="52"/>
      <c r="F20" s="66"/>
      <c r="G20" s="53"/>
      <c r="H20" s="66"/>
      <c r="I20" s="59"/>
    </row>
    <row r="21" spans="2:14" ht="20.25" customHeight="1">
      <c r="B21" s="64"/>
      <c r="C21" s="65"/>
      <c r="D21" s="66"/>
      <c r="E21" s="52"/>
      <c r="F21" s="66"/>
      <c r="G21" s="53"/>
      <c r="H21" s="66"/>
      <c r="I21" s="59"/>
      <c r="L21" s="55" t="s">
        <v>45</v>
      </c>
    </row>
    <row r="22" spans="2:14" ht="24.9" customHeight="1">
      <c r="B22" s="74" t="s">
        <v>46</v>
      </c>
      <c r="C22" s="61"/>
      <c r="D22" s="75">
        <f>SUM(D5:D21)</f>
        <v>46</v>
      </c>
      <c r="E22" s="76"/>
      <c r="F22" s="75">
        <f>SUM(F5:F21)</f>
        <v>107</v>
      </c>
      <c r="G22" s="77" t="s">
        <v>47</v>
      </c>
      <c r="H22" s="75">
        <f>SUM(H5:H21)</f>
        <v>15</v>
      </c>
      <c r="I22" s="77" t="s">
        <v>47</v>
      </c>
      <c r="J22" s="62"/>
      <c r="K22" s="77" t="s">
        <v>48</v>
      </c>
      <c r="L22" s="78"/>
      <c r="M22" s="79">
        <f>IF(J22=0,ROUND((F22*H22),0),ROUND((F22*H22*J22),0))</f>
        <v>1605</v>
      </c>
      <c r="N22" s="80"/>
    </row>
    <row r="23" spans="2:14" ht="20.100000000000001" customHeight="1">
      <c r="D23" s="81"/>
      <c r="F23" s="81"/>
      <c r="H23" s="81"/>
      <c r="J23" s="82" t="s">
        <v>49</v>
      </c>
      <c r="L23" s="81"/>
      <c r="M23" s="81"/>
    </row>
    <row r="24" spans="2:14" ht="21" customHeight="1">
      <c r="B24" s="83" t="s">
        <v>64</v>
      </c>
      <c r="C24" s="129" t="s">
        <v>198</v>
      </c>
      <c r="D24" s="130"/>
      <c r="E24" s="130"/>
      <c r="F24" s="130"/>
      <c r="G24" s="130"/>
      <c r="H24" s="130"/>
      <c r="I24" s="130"/>
      <c r="J24" s="130"/>
      <c r="L24" s="55" t="s">
        <v>50</v>
      </c>
    </row>
    <row r="25" spans="2:14" ht="21" customHeight="1">
      <c r="B25" s="84"/>
      <c r="C25" s="85"/>
      <c r="D25" s="85"/>
      <c r="E25" s="85"/>
      <c r="F25" s="86" t="s">
        <v>51</v>
      </c>
      <c r="G25" s="158" t="s">
        <v>199</v>
      </c>
      <c r="H25" s="158"/>
      <c r="I25" s="158"/>
      <c r="J25" s="158"/>
      <c r="L25" s="87"/>
      <c r="M25" s="138"/>
      <c r="N25" s="139"/>
    </row>
    <row r="26" spans="2:14" ht="21" customHeight="1">
      <c r="B26" s="61" t="s">
        <v>52</v>
      </c>
      <c r="C26" s="61"/>
      <c r="D26" s="61"/>
      <c r="E26" s="61"/>
      <c r="F26" s="136" t="s">
        <v>200</v>
      </c>
      <c r="G26" s="137"/>
      <c r="H26" s="137"/>
      <c r="I26" s="137"/>
      <c r="J26" s="137"/>
      <c r="L26" s="88"/>
      <c r="M26" s="140"/>
      <c r="N26" s="141"/>
    </row>
    <row r="27" spans="2:14" ht="21" customHeight="1">
      <c r="B27" s="83" t="s">
        <v>53</v>
      </c>
      <c r="C27" s="84"/>
      <c r="D27" s="170" t="s">
        <v>201</v>
      </c>
      <c r="E27" s="171"/>
      <c r="F27" s="171"/>
      <c r="G27" s="171"/>
      <c r="H27" s="171"/>
      <c r="I27" s="171"/>
      <c r="J27" s="171"/>
      <c r="L27" s="87"/>
      <c r="M27" s="138"/>
      <c r="N27" s="139"/>
    </row>
    <row r="28" spans="2:14" ht="21" customHeight="1">
      <c r="B28" s="83" t="s">
        <v>54</v>
      </c>
      <c r="C28" s="61"/>
      <c r="D28" s="61"/>
      <c r="E28" s="61"/>
      <c r="F28" s="125" t="s">
        <v>81</v>
      </c>
      <c r="G28" s="125"/>
      <c r="H28" s="125"/>
      <c r="I28" s="97"/>
      <c r="J28" s="89"/>
      <c r="L28" s="90"/>
      <c r="M28" s="140"/>
      <c r="N28" s="141"/>
    </row>
    <row r="29" spans="2:14" ht="15" customHeight="1">
      <c r="E29" s="81"/>
      <c r="F29" s="81"/>
      <c r="G29" s="81"/>
      <c r="H29" s="81"/>
      <c r="I29" s="81"/>
      <c r="J29" s="81"/>
      <c r="L29" s="81"/>
    </row>
    <row r="30" spans="2:14" ht="21" customHeight="1">
      <c r="I30" s="83" t="s">
        <v>55</v>
      </c>
      <c r="J30" s="83"/>
      <c r="K30" s="152"/>
      <c r="L30" s="153"/>
      <c r="M30" s="153"/>
      <c r="N30" s="153"/>
    </row>
    <row r="31" spans="2:14" ht="21" customHeight="1">
      <c r="B31" s="91" t="s">
        <v>56</v>
      </c>
      <c r="C31" s="83"/>
      <c r="D31" s="83"/>
      <c r="G31" s="83"/>
      <c r="H31" s="92"/>
      <c r="I31" s="93" t="s">
        <v>57</v>
      </c>
    </row>
    <row r="32" spans="2:14" ht="21" customHeight="1">
      <c r="B32" s="91" t="s">
        <v>65</v>
      </c>
      <c r="C32" s="83"/>
      <c r="D32" s="124" t="s">
        <v>202</v>
      </c>
      <c r="E32" s="124"/>
      <c r="F32" s="124"/>
      <c r="G32" s="124"/>
      <c r="H32" s="92" t="s">
        <v>66</v>
      </c>
      <c r="I32" s="83" t="s">
        <v>58</v>
      </c>
      <c r="J32" s="83"/>
      <c r="K32" s="152"/>
      <c r="L32" s="153"/>
      <c r="M32" s="153"/>
      <c r="N32" s="153"/>
    </row>
    <row r="33" spans="2:255" ht="15" customHeight="1">
      <c r="D33" s="81"/>
      <c r="E33" s="81"/>
      <c r="F33" s="81"/>
      <c r="G33" s="81"/>
      <c r="H33" s="81"/>
    </row>
    <row r="34" spans="2:255" ht="21" customHeight="1">
      <c r="B34" s="83" t="s">
        <v>59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94"/>
    </row>
    <row r="35" spans="2:255" ht="21" customHeight="1">
      <c r="B35" s="50" t="s">
        <v>203</v>
      </c>
      <c r="C35" s="49"/>
      <c r="D35" s="49"/>
      <c r="E35" s="49"/>
      <c r="F35" s="49"/>
      <c r="G35" s="49"/>
      <c r="H35" s="49"/>
      <c r="I35" s="49"/>
      <c r="J35" s="49"/>
      <c r="K35" s="47"/>
      <c r="L35" s="47"/>
      <c r="M35" s="47"/>
      <c r="N35" s="48"/>
    </row>
    <row r="36" spans="2:255" ht="21" customHeight="1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8"/>
    </row>
    <row r="37" spans="2:255" ht="21" customHeight="1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/>
    </row>
    <row r="38" spans="2:255" ht="21" customHeight="1">
      <c r="B38" s="61" t="s">
        <v>60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83"/>
    </row>
    <row r="39" spans="2:255" ht="21" customHeight="1">
      <c r="B39" s="167" t="s">
        <v>204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</row>
    <row r="40" spans="2:255" ht="21" customHeight="1"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</row>
    <row r="41" spans="2:255" ht="21" customHeight="1">
      <c r="B41" s="168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</row>
    <row r="42" spans="2:255" ht="15" customHeight="1"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</row>
    <row r="43" spans="2:255" ht="21" customHeight="1">
      <c r="B43" s="83" t="s">
        <v>63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  <row r="44" spans="2:255" ht="21" customHeight="1">
      <c r="B44" s="83" t="s">
        <v>62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</row>
    <row r="45" spans="2:255" ht="18" customHeight="1"/>
    <row r="46" spans="2:255" ht="21" customHeight="1">
      <c r="B46" s="150">
        <v>45792</v>
      </c>
      <c r="C46" s="151"/>
      <c r="D46" s="151"/>
      <c r="E46" s="151"/>
      <c r="F46" s="95" t="s">
        <v>61</v>
      </c>
      <c r="G46" s="95"/>
      <c r="H46" s="95"/>
      <c r="I46" s="95"/>
      <c r="J46" s="95"/>
      <c r="K46" s="96"/>
      <c r="L46" s="163" t="s">
        <v>205</v>
      </c>
      <c r="M46" s="164"/>
      <c r="N46" s="51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  <c r="IQ46" s="83"/>
      <c r="IR46" s="83"/>
      <c r="IS46" s="83"/>
      <c r="IT46" s="83"/>
      <c r="IU46" s="83"/>
    </row>
    <row r="47" spans="2:255" ht="21" customHeight="1">
      <c r="L47" s="81"/>
      <c r="M47" s="81"/>
    </row>
    <row r="48" spans="2:255" ht="21" customHeight="1"/>
    <row r="49" s="54" customFormat="1" ht="21" customHeight="1"/>
    <row r="50" s="54" customFormat="1" ht="21" customHeight="1"/>
  </sheetData>
  <sheetProtection sheet="1" objects="1" scenarios="1"/>
  <mergeCells count="25">
    <mergeCell ref="M2:N2"/>
    <mergeCell ref="B46:E46"/>
    <mergeCell ref="K32:N32"/>
    <mergeCell ref="K30:N30"/>
    <mergeCell ref="K14:M15"/>
    <mergeCell ref="K18:M19"/>
    <mergeCell ref="G25:J25"/>
    <mergeCell ref="J10:K11"/>
    <mergeCell ref="L46:M46"/>
    <mergeCell ref="B4:C4"/>
    <mergeCell ref="B39:N39"/>
    <mergeCell ref="B40:N40"/>
    <mergeCell ref="B41:N41"/>
    <mergeCell ref="D27:J27"/>
    <mergeCell ref="M27:N28"/>
    <mergeCell ref="J9:K9"/>
    <mergeCell ref="D32:G32"/>
    <mergeCell ref="F28:H28"/>
    <mergeCell ref="L9:N9"/>
    <mergeCell ref="C24:J24"/>
    <mergeCell ref="K5:N6"/>
    <mergeCell ref="F26:J26"/>
    <mergeCell ref="M25:N26"/>
    <mergeCell ref="L10:L11"/>
    <mergeCell ref="M10:N11"/>
  </mergeCells>
  <phoneticPr fontId="1"/>
  <hyperlinks>
    <hyperlink ref="D27" r:id="rId1" xr:uid="{C53C24B8-5B60-4974-930A-30DFD7FC925B}"/>
  </hyperlinks>
  <printOptions horizontalCentered="1" verticalCentered="1"/>
  <pageMargins left="0.39370078740157483" right="0.39370078740157483" top="0.78740157480314965" bottom="0.55118110236220474" header="0.51181102362204722" footer="0.51181102362204722"/>
  <pageSetup paperSize="9" scale="80" orientation="portrait" horizontalDpi="360" verticalDpi="36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E418239-DF2D-48C5-A5B7-9FB252D55526}">
          <x14:formula1>
            <xm:f>リスト!$B$1:$C$1</xm:f>
          </x14:formula1>
          <xm:sqref>L10:L11</xm:sqref>
        </x14:dataValidation>
        <x14:dataValidation type="list" allowBlank="1" showInputMessage="1" showErrorMessage="1" xr:uid="{B73F61FB-16E3-4F5A-9E19-5E15D31BB255}">
          <x14:formula1>
            <xm:f>リスト!$A$2:$A$7</xm:f>
          </x14:formula1>
          <xm:sqref>M10:N11</xm:sqref>
        </x14:dataValidation>
        <x14:dataValidation type="list" allowBlank="1" showInputMessage="1" showErrorMessage="1" xr:uid="{33368546-5193-423B-BC92-23DB87C3C579}">
          <x14:formula1>
            <xm:f>リスト!$A$9:$A$12</xm:f>
          </x14:formula1>
          <xm:sqref>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D29C-FC4D-4741-A212-CFD273D530C6}">
  <sheetPr codeName="Sheet2"/>
  <dimension ref="A1:P56"/>
  <sheetViews>
    <sheetView workbookViewId="0">
      <selection activeCell="E26" sqref="E26"/>
    </sheetView>
  </sheetViews>
  <sheetFormatPr defaultRowHeight="14.4"/>
  <cols>
    <col min="1" max="1" width="3.69921875" style="3" customWidth="1"/>
    <col min="2" max="3" width="8.69921875" style="2" customWidth="1"/>
    <col min="4" max="4" width="1.59765625" style="2" customWidth="1"/>
    <col min="5" max="5" width="12.59765625" style="2" customWidth="1"/>
    <col min="6" max="6" width="1.59765625" style="2" customWidth="1"/>
    <col min="7" max="7" width="11.3984375" style="2" customWidth="1"/>
    <col min="8" max="8" width="6.59765625" style="2" customWidth="1"/>
    <col min="9" max="9" width="1.59765625" style="2" customWidth="1"/>
    <col min="10" max="10" width="11.5" style="2" customWidth="1"/>
    <col min="11" max="11" width="6.59765625" style="2" customWidth="1"/>
    <col min="12" max="12" width="8.59765625" style="33" customWidth="1"/>
    <col min="13" max="13" width="6.69921875" style="2" customWidth="1"/>
    <col min="14" max="14" width="8.8984375" style="2" customWidth="1"/>
    <col min="15" max="15" width="8.5" style="2" bestFit="1" customWidth="1"/>
    <col min="16" max="16" width="8.3984375" hidden="1" customWidth="1"/>
  </cols>
  <sheetData>
    <row r="1" spans="1:16" ht="16.2">
      <c r="A1" s="28" t="s">
        <v>67</v>
      </c>
      <c r="B1" s="1"/>
      <c r="E1" s="2" t="s">
        <v>0</v>
      </c>
      <c r="F1" s="172" t="s">
        <v>1</v>
      </c>
      <c r="G1" s="172"/>
      <c r="H1" s="173">
        <f>YEAR(ｻﾏﾘｰｼｰﾄ!B46)</f>
        <v>2025</v>
      </c>
      <c r="I1" s="174"/>
      <c r="J1" s="7"/>
      <c r="K1" s="175" t="str">
        <f>ｻﾏﾘｰｼｰﾄ!K5</f>
        <v>第23回津軽海峡コンテスト</v>
      </c>
      <c r="L1" s="175"/>
      <c r="M1" s="175"/>
      <c r="N1" s="175"/>
      <c r="O1" s="7" t="s">
        <v>2</v>
      </c>
    </row>
    <row r="2" spans="1:16">
      <c r="B2" s="3" t="s">
        <v>3</v>
      </c>
      <c r="C2" s="3"/>
      <c r="D2" s="176" t="str">
        <f>IF(ｻﾏﾘｰｼｰﾄ!K14="","",ｻﾏﾘｰｼｰﾄ!K14)</f>
        <v>JH8CBH</v>
      </c>
      <c r="E2" s="176"/>
      <c r="F2" s="172" t="s">
        <v>4</v>
      </c>
      <c r="G2" s="172"/>
      <c r="H2" s="177">
        <v>50</v>
      </c>
      <c r="I2" s="178"/>
      <c r="J2" s="3" t="s">
        <v>5</v>
      </c>
      <c r="K2" s="19" t="s">
        <v>6</v>
      </c>
      <c r="L2" s="32"/>
      <c r="M2" s="19"/>
      <c r="N2" s="20">
        <v>1</v>
      </c>
      <c r="O2" s="27" t="s">
        <v>79</v>
      </c>
    </row>
    <row r="3" spans="1:16">
      <c r="B3" s="3"/>
      <c r="C3" s="3"/>
      <c r="D3" s="3"/>
      <c r="E3" s="3"/>
      <c r="F3" s="3"/>
      <c r="G3" s="3"/>
      <c r="H3" s="3"/>
      <c r="I3" s="3"/>
      <c r="J3" s="3"/>
      <c r="K3" s="3"/>
      <c r="L3" s="32"/>
      <c r="M3" s="3"/>
      <c r="N3" s="3"/>
      <c r="O3" s="3"/>
    </row>
    <row r="4" spans="1:16" ht="15.9" customHeight="1">
      <c r="A4" s="18"/>
      <c r="B4" s="12" t="s">
        <v>68</v>
      </c>
      <c r="C4" s="13"/>
      <c r="D4" s="14" t="s">
        <v>7</v>
      </c>
      <c r="E4" s="15"/>
      <c r="F4" s="14" t="s">
        <v>8</v>
      </c>
      <c r="G4" s="15"/>
      <c r="H4" s="15"/>
      <c r="I4" s="15"/>
      <c r="J4" s="15"/>
      <c r="K4" s="15"/>
      <c r="L4" s="16" t="s">
        <v>9</v>
      </c>
      <c r="M4" s="16" t="s">
        <v>10</v>
      </c>
      <c r="N4" s="16" t="s">
        <v>11</v>
      </c>
      <c r="O4" s="17" t="s">
        <v>12</v>
      </c>
    </row>
    <row r="5" spans="1:16" ht="15.9" customHeight="1">
      <c r="A5" s="18"/>
      <c r="B5" s="8" t="s">
        <v>69</v>
      </c>
      <c r="C5" s="9"/>
      <c r="D5" s="29" t="s">
        <v>70</v>
      </c>
      <c r="E5" s="11"/>
      <c r="F5" s="10" t="s">
        <v>13</v>
      </c>
      <c r="G5" s="11"/>
      <c r="H5" s="11"/>
      <c r="I5" s="10" t="s">
        <v>14</v>
      </c>
      <c r="J5" s="26"/>
      <c r="K5" s="11"/>
      <c r="L5" s="30" t="s">
        <v>15</v>
      </c>
      <c r="M5" s="30" t="s">
        <v>16</v>
      </c>
      <c r="N5" s="30" t="s">
        <v>17</v>
      </c>
      <c r="O5" s="31" t="s">
        <v>18</v>
      </c>
    </row>
    <row r="6" spans="1:16" ht="15.9" customHeight="1">
      <c r="A6" s="18"/>
      <c r="B6" s="98"/>
      <c r="C6" s="99"/>
      <c r="D6" s="100"/>
      <c r="E6" s="101"/>
      <c r="F6" s="102"/>
      <c r="G6" s="101"/>
      <c r="H6" s="101"/>
      <c r="I6" s="100"/>
      <c r="J6" s="103"/>
      <c r="K6" s="101"/>
      <c r="L6" s="36" t="str">
        <f>IF(COUNTIF(P$6:P6,P6)&gt;1,"",P6)</f>
        <v/>
      </c>
      <c r="M6" s="37" t="str">
        <f>IF(E6="","",IF(LEFT(P6,2)="02",3,IF(LEFT(P6,2)="01",2,1)))</f>
        <v/>
      </c>
      <c r="N6" s="21"/>
      <c r="O6" s="22"/>
      <c r="P6" t="str">
        <f>IF(E6="","",RIGHT(J6,LEN(J6)-2))</f>
        <v/>
      </c>
    </row>
    <row r="7" spans="1:16" ht="15.9" customHeight="1">
      <c r="A7" s="18"/>
      <c r="B7" s="104"/>
      <c r="C7" s="105"/>
      <c r="D7" s="106"/>
      <c r="E7" s="107"/>
      <c r="F7" s="108"/>
      <c r="G7" s="103"/>
      <c r="H7" s="107"/>
      <c r="I7" s="106"/>
      <c r="J7" s="103"/>
      <c r="K7" s="107"/>
      <c r="L7" s="38" t="str">
        <f>IF(COUNTIF(P$6:P7,P7)&gt;1,"",P7)</f>
        <v/>
      </c>
      <c r="M7" s="39" t="str">
        <f t="shared" ref="M7:M55" si="0">IF(E7="","",IF(LEFT(P7,2)="02",3,IF(LEFT(P7,2)="01",2,1)))</f>
        <v/>
      </c>
      <c r="N7" s="23"/>
      <c r="O7" s="24"/>
      <c r="P7" t="str">
        <f t="shared" ref="P7:P55" si="1">IF(E7="","",RIGHT(J7,LEN(J7)-2))</f>
        <v/>
      </c>
    </row>
    <row r="8" spans="1:16" ht="15.9" customHeight="1">
      <c r="A8" s="18"/>
      <c r="B8" s="104"/>
      <c r="C8" s="105"/>
      <c r="D8" s="106"/>
      <c r="E8" s="107"/>
      <c r="F8" s="108"/>
      <c r="G8" s="107"/>
      <c r="H8" s="107"/>
      <c r="I8" s="106"/>
      <c r="J8" s="103"/>
      <c r="K8" s="107"/>
      <c r="L8" s="38" t="str">
        <f>IF(COUNTIF(P$6:P8,P8)&gt;1,"",P8)</f>
        <v/>
      </c>
      <c r="M8" s="39" t="str">
        <f t="shared" si="0"/>
        <v/>
      </c>
      <c r="N8" s="23"/>
      <c r="O8" s="24"/>
      <c r="P8" t="str">
        <f t="shared" si="1"/>
        <v/>
      </c>
    </row>
    <row r="9" spans="1:16" ht="15.9" customHeight="1">
      <c r="A9" s="18"/>
      <c r="B9" s="104"/>
      <c r="C9" s="105"/>
      <c r="D9" s="106"/>
      <c r="E9" s="107"/>
      <c r="F9" s="108"/>
      <c r="G9" s="107"/>
      <c r="H9" s="107"/>
      <c r="I9" s="106"/>
      <c r="J9" s="103"/>
      <c r="K9" s="107"/>
      <c r="L9" s="38" t="str">
        <f>IF(COUNTIF(P$6:P9,P9)&gt;1,"",P9)</f>
        <v/>
      </c>
      <c r="M9" s="39" t="str">
        <f t="shared" si="0"/>
        <v/>
      </c>
      <c r="N9" s="23"/>
      <c r="O9" s="24"/>
      <c r="P9" t="str">
        <f t="shared" si="1"/>
        <v/>
      </c>
    </row>
    <row r="10" spans="1:16" ht="15.9" customHeight="1">
      <c r="A10" s="18"/>
      <c r="B10" s="104"/>
      <c r="C10" s="105"/>
      <c r="D10" s="106"/>
      <c r="E10" s="107"/>
      <c r="F10" s="108"/>
      <c r="G10" s="107"/>
      <c r="H10" s="107"/>
      <c r="I10" s="106"/>
      <c r="J10" s="103"/>
      <c r="K10" s="107"/>
      <c r="L10" s="38" t="str">
        <f>IF(COUNTIF(P$6:P10,P10)&gt;1,"",P10)</f>
        <v/>
      </c>
      <c r="M10" s="39" t="str">
        <f t="shared" si="0"/>
        <v/>
      </c>
      <c r="N10" s="23"/>
      <c r="O10" s="24"/>
      <c r="P10" t="str">
        <f t="shared" si="1"/>
        <v/>
      </c>
    </row>
    <row r="11" spans="1:16" ht="15.9" customHeight="1">
      <c r="A11" s="18"/>
      <c r="B11" s="104"/>
      <c r="C11" s="105"/>
      <c r="D11" s="106"/>
      <c r="E11" s="107"/>
      <c r="F11" s="108"/>
      <c r="G11" s="107"/>
      <c r="H11" s="107"/>
      <c r="I11" s="106"/>
      <c r="J11" s="103"/>
      <c r="K11" s="107"/>
      <c r="L11" s="38" t="str">
        <f>IF(COUNTIF(P$6:P11,P11)&gt;1,"",P11)</f>
        <v/>
      </c>
      <c r="M11" s="39" t="str">
        <f t="shared" si="0"/>
        <v/>
      </c>
      <c r="N11" s="23"/>
      <c r="O11" s="24"/>
      <c r="P11" t="str">
        <f t="shared" si="1"/>
        <v/>
      </c>
    </row>
    <row r="12" spans="1:16" ht="15.9" customHeight="1">
      <c r="A12" s="18"/>
      <c r="B12" s="104"/>
      <c r="C12" s="105"/>
      <c r="D12" s="106"/>
      <c r="E12" s="107"/>
      <c r="F12" s="108"/>
      <c r="G12" s="107"/>
      <c r="H12" s="107"/>
      <c r="I12" s="106"/>
      <c r="J12" s="103"/>
      <c r="K12" s="107"/>
      <c r="L12" s="38" t="str">
        <f>IF(COUNTIF(P$6:P12,P12)&gt;1,"",P12)</f>
        <v/>
      </c>
      <c r="M12" s="39" t="str">
        <f t="shared" si="0"/>
        <v/>
      </c>
      <c r="N12" s="23"/>
      <c r="O12" s="24"/>
      <c r="P12" t="str">
        <f t="shared" si="1"/>
        <v/>
      </c>
    </row>
    <row r="13" spans="1:16" ht="15.9" customHeight="1">
      <c r="A13" s="18"/>
      <c r="B13" s="104"/>
      <c r="C13" s="105"/>
      <c r="D13" s="106"/>
      <c r="E13" s="107"/>
      <c r="F13" s="108"/>
      <c r="G13" s="107"/>
      <c r="H13" s="107"/>
      <c r="I13" s="106"/>
      <c r="J13" s="103"/>
      <c r="K13" s="107"/>
      <c r="L13" s="38" t="str">
        <f>IF(COUNTIF(P$6:P13,P13)&gt;1,"",P13)</f>
        <v/>
      </c>
      <c r="M13" s="39" t="str">
        <f t="shared" si="0"/>
        <v/>
      </c>
      <c r="N13" s="23"/>
      <c r="O13" s="24"/>
      <c r="P13" t="str">
        <f t="shared" si="1"/>
        <v/>
      </c>
    </row>
    <row r="14" spans="1:16" ht="15.9" customHeight="1">
      <c r="A14" s="18"/>
      <c r="B14" s="104"/>
      <c r="C14" s="105"/>
      <c r="D14" s="106"/>
      <c r="E14" s="107"/>
      <c r="F14" s="108"/>
      <c r="G14" s="107"/>
      <c r="H14" s="107"/>
      <c r="I14" s="106"/>
      <c r="J14" s="103"/>
      <c r="K14" s="107"/>
      <c r="L14" s="38" t="str">
        <f>IF(COUNTIF(P$6:P14,P14)&gt;1,"",P14)</f>
        <v/>
      </c>
      <c r="M14" s="40" t="str">
        <f t="shared" si="0"/>
        <v/>
      </c>
      <c r="N14" s="23"/>
      <c r="O14" s="24"/>
      <c r="P14" t="str">
        <f t="shared" si="1"/>
        <v/>
      </c>
    </row>
    <row r="15" spans="1:16" ht="15.9" customHeight="1">
      <c r="A15" s="18">
        <v>10</v>
      </c>
      <c r="B15" s="104"/>
      <c r="C15" s="105"/>
      <c r="D15" s="106"/>
      <c r="E15" s="107"/>
      <c r="F15" s="108"/>
      <c r="G15" s="107"/>
      <c r="H15" s="107"/>
      <c r="I15" s="106"/>
      <c r="J15" s="103"/>
      <c r="K15" s="107"/>
      <c r="L15" s="38" t="str">
        <f>IF(COUNTIF(P$6:P15,P15)&gt;1,"",P15)</f>
        <v/>
      </c>
      <c r="M15" s="39" t="str">
        <f t="shared" si="0"/>
        <v/>
      </c>
      <c r="N15" s="23"/>
      <c r="O15" s="24"/>
      <c r="P15" t="str">
        <f t="shared" si="1"/>
        <v/>
      </c>
    </row>
    <row r="16" spans="1:16" ht="15.9" customHeight="1">
      <c r="A16" s="18"/>
      <c r="B16" s="98"/>
      <c r="C16" s="99"/>
      <c r="D16" s="100"/>
      <c r="E16" s="101"/>
      <c r="F16" s="102"/>
      <c r="G16" s="101"/>
      <c r="H16" s="101"/>
      <c r="I16" s="100"/>
      <c r="J16" s="109"/>
      <c r="K16" s="101"/>
      <c r="L16" s="36" t="str">
        <f>IF(COUNTIF(P$6:P16,P16)&gt;1,"",P16)</f>
        <v/>
      </c>
      <c r="M16" s="37" t="str">
        <f t="shared" si="0"/>
        <v/>
      </c>
      <c r="N16" s="21"/>
      <c r="O16" s="22"/>
      <c r="P16" t="str">
        <f t="shared" si="1"/>
        <v/>
      </c>
    </row>
    <row r="17" spans="1:16" ht="15.9" customHeight="1">
      <c r="A17" s="18"/>
      <c r="B17" s="104"/>
      <c r="C17" s="105"/>
      <c r="D17" s="106"/>
      <c r="E17" s="107"/>
      <c r="F17" s="108"/>
      <c r="G17" s="107"/>
      <c r="H17" s="107"/>
      <c r="I17" s="106"/>
      <c r="J17" s="103"/>
      <c r="K17" s="107"/>
      <c r="L17" s="38" t="str">
        <f>IF(COUNTIF(P$6:P17,P17)&gt;1,"",P17)</f>
        <v/>
      </c>
      <c r="M17" s="39" t="str">
        <f t="shared" si="0"/>
        <v/>
      </c>
      <c r="N17" s="23"/>
      <c r="O17" s="24"/>
      <c r="P17" t="str">
        <f t="shared" si="1"/>
        <v/>
      </c>
    </row>
    <row r="18" spans="1:16" ht="15.9" customHeight="1">
      <c r="A18" s="18"/>
      <c r="B18" s="104"/>
      <c r="C18" s="105"/>
      <c r="D18" s="106"/>
      <c r="E18" s="107"/>
      <c r="F18" s="108"/>
      <c r="G18" s="107"/>
      <c r="H18" s="107"/>
      <c r="I18" s="106"/>
      <c r="J18" s="103"/>
      <c r="K18" s="107"/>
      <c r="L18" s="38" t="str">
        <f>IF(COUNTIF(P$6:P18,P18)&gt;1,"",P18)</f>
        <v/>
      </c>
      <c r="M18" s="39" t="str">
        <f t="shared" si="0"/>
        <v/>
      </c>
      <c r="N18" s="23"/>
      <c r="O18" s="24"/>
      <c r="P18" t="str">
        <f t="shared" si="1"/>
        <v/>
      </c>
    </row>
    <row r="19" spans="1:16" ht="15.9" customHeight="1">
      <c r="A19" s="18"/>
      <c r="B19" s="104"/>
      <c r="C19" s="105"/>
      <c r="D19" s="106"/>
      <c r="E19" s="107"/>
      <c r="F19" s="108"/>
      <c r="G19" s="107"/>
      <c r="H19" s="107"/>
      <c r="I19" s="106"/>
      <c r="J19" s="103"/>
      <c r="K19" s="107"/>
      <c r="L19" s="38" t="str">
        <f>IF(COUNTIF(P$6:P19,P19)&gt;1,"",P19)</f>
        <v/>
      </c>
      <c r="M19" s="39" t="str">
        <f t="shared" si="0"/>
        <v/>
      </c>
      <c r="N19" s="23"/>
      <c r="O19" s="24"/>
      <c r="P19" t="str">
        <f t="shared" si="1"/>
        <v/>
      </c>
    </row>
    <row r="20" spans="1:16" ht="15.9" customHeight="1">
      <c r="A20" s="18"/>
      <c r="B20" s="104"/>
      <c r="C20" s="105"/>
      <c r="D20" s="106"/>
      <c r="E20" s="107"/>
      <c r="F20" s="108"/>
      <c r="G20" s="107"/>
      <c r="H20" s="107"/>
      <c r="I20" s="106"/>
      <c r="J20" s="103"/>
      <c r="K20" s="107"/>
      <c r="L20" s="38" t="str">
        <f>IF(COUNTIF(P$6:P20,P20)&gt;1,"",P20)</f>
        <v/>
      </c>
      <c r="M20" s="39" t="str">
        <f t="shared" si="0"/>
        <v/>
      </c>
      <c r="N20" s="23"/>
      <c r="O20" s="24"/>
      <c r="P20" t="str">
        <f t="shared" si="1"/>
        <v/>
      </c>
    </row>
    <row r="21" spans="1:16" ht="15.9" customHeight="1">
      <c r="A21" s="18"/>
      <c r="B21" s="104"/>
      <c r="C21" s="105"/>
      <c r="D21" s="106"/>
      <c r="E21" s="107"/>
      <c r="F21" s="108"/>
      <c r="G21" s="107"/>
      <c r="H21" s="107"/>
      <c r="I21" s="106"/>
      <c r="J21" s="103"/>
      <c r="K21" s="107"/>
      <c r="L21" s="38" t="str">
        <f>IF(COUNTIF(P$6:P21,P21)&gt;1,"",P21)</f>
        <v/>
      </c>
      <c r="M21" s="39" t="str">
        <f t="shared" si="0"/>
        <v/>
      </c>
      <c r="N21" s="23"/>
      <c r="O21" s="24"/>
      <c r="P21" t="str">
        <f t="shared" si="1"/>
        <v/>
      </c>
    </row>
    <row r="22" spans="1:16" ht="15.9" customHeight="1">
      <c r="A22" s="18"/>
      <c r="B22" s="104"/>
      <c r="C22" s="105"/>
      <c r="D22" s="106"/>
      <c r="E22" s="107"/>
      <c r="F22" s="108"/>
      <c r="G22" s="107"/>
      <c r="H22" s="107"/>
      <c r="I22" s="106"/>
      <c r="J22" s="103"/>
      <c r="K22" s="107"/>
      <c r="L22" s="38" t="str">
        <f>IF(COUNTIF(P$6:P22,P22)&gt;1,"",P22)</f>
        <v/>
      </c>
      <c r="M22" s="39" t="str">
        <f t="shared" si="0"/>
        <v/>
      </c>
      <c r="N22" s="23"/>
      <c r="O22" s="24"/>
      <c r="P22" t="str">
        <f t="shared" si="1"/>
        <v/>
      </c>
    </row>
    <row r="23" spans="1:16" ht="15.9" customHeight="1">
      <c r="A23" s="18"/>
      <c r="B23" s="104"/>
      <c r="C23" s="105"/>
      <c r="D23" s="106"/>
      <c r="E23" s="107"/>
      <c r="F23" s="108"/>
      <c r="G23" s="107"/>
      <c r="H23" s="107"/>
      <c r="I23" s="106"/>
      <c r="J23" s="103"/>
      <c r="K23" s="107"/>
      <c r="L23" s="38" t="str">
        <f>IF(COUNTIF(P$6:P23,P23)&gt;1,"",P23)</f>
        <v/>
      </c>
      <c r="M23" s="39" t="str">
        <f t="shared" si="0"/>
        <v/>
      </c>
      <c r="N23" s="23"/>
      <c r="O23" s="24"/>
      <c r="P23" t="str">
        <f t="shared" si="1"/>
        <v/>
      </c>
    </row>
    <row r="24" spans="1:16" ht="15.9" customHeight="1">
      <c r="A24" s="18"/>
      <c r="B24" s="104"/>
      <c r="C24" s="105"/>
      <c r="D24" s="106"/>
      <c r="E24" s="107"/>
      <c r="F24" s="108"/>
      <c r="G24" s="107"/>
      <c r="H24" s="107"/>
      <c r="I24" s="106"/>
      <c r="J24" s="103"/>
      <c r="K24" s="107"/>
      <c r="L24" s="38" t="str">
        <f>IF(COUNTIF(P$6:P24,P24)&gt;1,"",P24)</f>
        <v/>
      </c>
      <c r="M24" s="40" t="str">
        <f t="shared" si="0"/>
        <v/>
      </c>
      <c r="N24" s="23"/>
      <c r="O24" s="24"/>
      <c r="P24" t="str">
        <f t="shared" si="1"/>
        <v/>
      </c>
    </row>
    <row r="25" spans="1:16" ht="15.9" customHeight="1">
      <c r="A25" s="18">
        <v>20</v>
      </c>
      <c r="B25" s="104"/>
      <c r="C25" s="105"/>
      <c r="D25" s="106"/>
      <c r="E25" s="107"/>
      <c r="F25" s="108"/>
      <c r="G25" s="107"/>
      <c r="H25" s="107"/>
      <c r="I25" s="106"/>
      <c r="J25" s="103"/>
      <c r="K25" s="107"/>
      <c r="L25" s="38" t="str">
        <f>IF(COUNTIF(P$6:P25,P25)&gt;1,"",P25)</f>
        <v/>
      </c>
      <c r="M25" s="39" t="str">
        <f t="shared" si="0"/>
        <v/>
      </c>
      <c r="N25" s="23"/>
      <c r="O25" s="24"/>
      <c r="P25" t="str">
        <f t="shared" si="1"/>
        <v/>
      </c>
    </row>
    <row r="26" spans="1:16" ht="15.9" customHeight="1">
      <c r="A26" s="18"/>
      <c r="B26" s="98"/>
      <c r="C26" s="99"/>
      <c r="D26" s="100"/>
      <c r="E26" s="101"/>
      <c r="F26" s="102"/>
      <c r="G26" s="101"/>
      <c r="H26" s="101"/>
      <c r="I26" s="100"/>
      <c r="J26" s="109"/>
      <c r="K26" s="101"/>
      <c r="L26" s="36" t="str">
        <f>IF(COUNTIF(P$6:P26,P26)&gt;1,"",P26)</f>
        <v/>
      </c>
      <c r="M26" s="37" t="str">
        <f t="shared" si="0"/>
        <v/>
      </c>
      <c r="N26" s="21"/>
      <c r="O26" s="22"/>
      <c r="P26" t="str">
        <f t="shared" si="1"/>
        <v/>
      </c>
    </row>
    <row r="27" spans="1:16" ht="15.9" customHeight="1">
      <c r="A27" s="18"/>
      <c r="B27" s="104"/>
      <c r="C27" s="105"/>
      <c r="D27" s="106"/>
      <c r="E27" s="107"/>
      <c r="F27" s="108"/>
      <c r="G27" s="107"/>
      <c r="H27" s="107"/>
      <c r="I27" s="106"/>
      <c r="J27" s="103"/>
      <c r="K27" s="107"/>
      <c r="L27" s="38" t="str">
        <f>IF(COUNTIF(P$6:P27,P27)&gt;1,"",P27)</f>
        <v/>
      </c>
      <c r="M27" s="39" t="str">
        <f t="shared" si="0"/>
        <v/>
      </c>
      <c r="N27" s="23"/>
      <c r="O27" s="24"/>
      <c r="P27" t="str">
        <f t="shared" si="1"/>
        <v/>
      </c>
    </row>
    <row r="28" spans="1:16" ht="15.9" customHeight="1">
      <c r="A28" s="18"/>
      <c r="B28" s="104"/>
      <c r="C28" s="105"/>
      <c r="D28" s="106"/>
      <c r="E28" s="107"/>
      <c r="F28" s="108"/>
      <c r="G28" s="107"/>
      <c r="H28" s="107"/>
      <c r="I28" s="106"/>
      <c r="J28" s="103"/>
      <c r="K28" s="107"/>
      <c r="L28" s="38" t="str">
        <f>IF(COUNTIF(P$6:P28,P28)&gt;1,"",P28)</f>
        <v/>
      </c>
      <c r="M28" s="39" t="str">
        <f t="shared" si="0"/>
        <v/>
      </c>
      <c r="N28" s="23"/>
      <c r="O28" s="24"/>
      <c r="P28" t="str">
        <f t="shared" si="1"/>
        <v/>
      </c>
    </row>
    <row r="29" spans="1:16" ht="15.9" customHeight="1">
      <c r="A29" s="18"/>
      <c r="B29" s="104"/>
      <c r="C29" s="105"/>
      <c r="D29" s="106"/>
      <c r="E29" s="107"/>
      <c r="F29" s="108"/>
      <c r="G29" s="107"/>
      <c r="H29" s="107"/>
      <c r="I29" s="106"/>
      <c r="J29" s="103"/>
      <c r="K29" s="107"/>
      <c r="L29" s="38" t="str">
        <f>IF(COUNTIF(P$6:P29,P29)&gt;1,"",P29)</f>
        <v/>
      </c>
      <c r="M29" s="39" t="str">
        <f t="shared" si="0"/>
        <v/>
      </c>
      <c r="N29" s="23"/>
      <c r="O29" s="24"/>
      <c r="P29" t="str">
        <f t="shared" si="1"/>
        <v/>
      </c>
    </row>
    <row r="30" spans="1:16" ht="15.9" customHeight="1">
      <c r="A30" s="18"/>
      <c r="B30" s="104"/>
      <c r="C30" s="105"/>
      <c r="D30" s="106"/>
      <c r="E30" s="107"/>
      <c r="F30" s="108"/>
      <c r="G30" s="107"/>
      <c r="H30" s="107"/>
      <c r="I30" s="106"/>
      <c r="J30" s="103"/>
      <c r="K30" s="107"/>
      <c r="L30" s="38" t="str">
        <f>IF(COUNTIF(P$6:P30,P30)&gt;1,"",P30)</f>
        <v/>
      </c>
      <c r="M30" s="39" t="str">
        <f t="shared" si="0"/>
        <v/>
      </c>
      <c r="N30" s="23"/>
      <c r="O30" s="24"/>
      <c r="P30" t="str">
        <f t="shared" si="1"/>
        <v/>
      </c>
    </row>
    <row r="31" spans="1:16" ht="15.9" customHeight="1">
      <c r="A31" s="18"/>
      <c r="B31" s="104"/>
      <c r="C31" s="105"/>
      <c r="D31" s="106"/>
      <c r="E31" s="107"/>
      <c r="F31" s="108"/>
      <c r="G31" s="107"/>
      <c r="H31" s="107"/>
      <c r="I31" s="106"/>
      <c r="J31" s="103"/>
      <c r="K31" s="107"/>
      <c r="L31" s="38" t="str">
        <f>IF(COUNTIF(P$6:P31,P31)&gt;1,"",P31)</f>
        <v/>
      </c>
      <c r="M31" s="39" t="str">
        <f t="shared" si="0"/>
        <v/>
      </c>
      <c r="N31" s="23"/>
      <c r="O31" s="24"/>
      <c r="P31" t="str">
        <f t="shared" si="1"/>
        <v/>
      </c>
    </row>
    <row r="32" spans="1:16" ht="15.9" customHeight="1">
      <c r="A32" s="18"/>
      <c r="B32" s="104"/>
      <c r="C32" s="105"/>
      <c r="D32" s="106"/>
      <c r="E32" s="107"/>
      <c r="F32" s="108"/>
      <c r="G32" s="107"/>
      <c r="H32" s="107"/>
      <c r="I32" s="106"/>
      <c r="J32" s="103"/>
      <c r="K32" s="107"/>
      <c r="L32" s="38" t="str">
        <f>IF(COUNTIF(P$6:P32,P32)&gt;1,"",P32)</f>
        <v/>
      </c>
      <c r="M32" s="39" t="str">
        <f t="shared" si="0"/>
        <v/>
      </c>
      <c r="N32" s="23"/>
      <c r="O32" s="24"/>
      <c r="P32" t="str">
        <f t="shared" si="1"/>
        <v/>
      </c>
    </row>
    <row r="33" spans="1:16" ht="15.9" customHeight="1">
      <c r="A33" s="18"/>
      <c r="B33" s="110"/>
      <c r="C33" s="111"/>
      <c r="D33" s="112"/>
      <c r="E33" s="113"/>
      <c r="F33" s="114"/>
      <c r="G33" s="113"/>
      <c r="H33" s="113"/>
      <c r="I33" s="112"/>
      <c r="J33" s="115"/>
      <c r="K33" s="113"/>
      <c r="L33" s="41" t="str">
        <f>IF(COUNTIF(P$6:P33,P33)&gt;1,"",P33)</f>
        <v/>
      </c>
      <c r="M33" s="39" t="str">
        <f t="shared" si="0"/>
        <v/>
      </c>
      <c r="N33" s="23"/>
      <c r="O33" s="24"/>
      <c r="P33" t="str">
        <f t="shared" si="1"/>
        <v/>
      </c>
    </row>
    <row r="34" spans="1:16" ht="15.9" customHeight="1">
      <c r="A34" s="18"/>
      <c r="B34" s="116"/>
      <c r="C34" s="117"/>
      <c r="D34" s="118"/>
      <c r="E34" s="119"/>
      <c r="F34" s="120"/>
      <c r="G34" s="119"/>
      <c r="H34" s="119"/>
      <c r="I34" s="118"/>
      <c r="J34" s="121"/>
      <c r="K34" s="119"/>
      <c r="L34" s="42" t="str">
        <f>IF(COUNTIF(P$6:P34,P34)&gt;1,"",P34)</f>
        <v/>
      </c>
      <c r="M34" s="40" t="str">
        <f t="shared" si="0"/>
        <v/>
      </c>
      <c r="N34" s="23"/>
      <c r="O34" s="24"/>
      <c r="P34" t="str">
        <f t="shared" si="1"/>
        <v/>
      </c>
    </row>
    <row r="35" spans="1:16" ht="15.9" customHeight="1">
      <c r="A35" s="18">
        <v>30</v>
      </c>
      <c r="B35" s="104"/>
      <c r="C35" s="105"/>
      <c r="D35" s="106"/>
      <c r="E35" s="107"/>
      <c r="F35" s="108"/>
      <c r="G35" s="107"/>
      <c r="H35" s="107"/>
      <c r="I35" s="106"/>
      <c r="J35" s="103"/>
      <c r="K35" s="107"/>
      <c r="L35" s="38" t="str">
        <f>IF(COUNTIF(P$6:P35,P35)&gt;1,"",P35)</f>
        <v/>
      </c>
      <c r="M35" s="39" t="str">
        <f t="shared" si="0"/>
        <v/>
      </c>
      <c r="N35" s="23"/>
      <c r="O35" s="24"/>
      <c r="P35" t="str">
        <f t="shared" si="1"/>
        <v/>
      </c>
    </row>
    <row r="36" spans="1:16" ht="15.9" customHeight="1">
      <c r="A36" s="18"/>
      <c r="B36" s="98"/>
      <c r="C36" s="99"/>
      <c r="D36" s="100"/>
      <c r="E36" s="101"/>
      <c r="F36" s="102"/>
      <c r="G36" s="101"/>
      <c r="H36" s="101"/>
      <c r="I36" s="100"/>
      <c r="J36" s="109"/>
      <c r="K36" s="101"/>
      <c r="L36" s="36" t="str">
        <f>IF(COUNTIF(P$6:P36,P36)&gt;1,"",P36)</f>
        <v/>
      </c>
      <c r="M36" s="37" t="str">
        <f t="shared" si="0"/>
        <v/>
      </c>
      <c r="N36" s="21"/>
      <c r="O36" s="22"/>
      <c r="P36" t="str">
        <f t="shared" si="1"/>
        <v/>
      </c>
    </row>
    <row r="37" spans="1:16" ht="15.9" customHeight="1">
      <c r="A37" s="18"/>
      <c r="B37" s="104"/>
      <c r="C37" s="105"/>
      <c r="D37" s="106"/>
      <c r="E37" s="107"/>
      <c r="F37" s="108"/>
      <c r="G37" s="107"/>
      <c r="H37" s="107"/>
      <c r="I37" s="106"/>
      <c r="J37" s="103"/>
      <c r="K37" s="107"/>
      <c r="L37" s="38" t="str">
        <f>IF(COUNTIF(P$6:P37,P37)&gt;1,"",P37)</f>
        <v/>
      </c>
      <c r="M37" s="39" t="str">
        <f t="shared" si="0"/>
        <v/>
      </c>
      <c r="N37" s="23"/>
      <c r="O37" s="24"/>
      <c r="P37" t="str">
        <f t="shared" si="1"/>
        <v/>
      </c>
    </row>
    <row r="38" spans="1:16" ht="15.9" customHeight="1">
      <c r="A38" s="18"/>
      <c r="B38" s="104"/>
      <c r="C38" s="105"/>
      <c r="D38" s="106"/>
      <c r="E38" s="107"/>
      <c r="F38" s="108"/>
      <c r="G38" s="107"/>
      <c r="H38" s="107"/>
      <c r="I38" s="106"/>
      <c r="J38" s="103"/>
      <c r="K38" s="107"/>
      <c r="L38" s="38" t="str">
        <f>IF(COUNTIF(P$6:P38,P38)&gt;1,"",P38)</f>
        <v/>
      </c>
      <c r="M38" s="39" t="str">
        <f t="shared" si="0"/>
        <v/>
      </c>
      <c r="N38" s="23"/>
      <c r="O38" s="24"/>
      <c r="P38" t="str">
        <f t="shared" si="1"/>
        <v/>
      </c>
    </row>
    <row r="39" spans="1:16" ht="15.9" customHeight="1">
      <c r="A39" s="18"/>
      <c r="B39" s="104"/>
      <c r="C39" s="105"/>
      <c r="D39" s="106"/>
      <c r="E39" s="107"/>
      <c r="F39" s="108"/>
      <c r="G39" s="107"/>
      <c r="H39" s="107"/>
      <c r="I39" s="106"/>
      <c r="J39" s="107"/>
      <c r="K39" s="107"/>
      <c r="L39" s="38" t="str">
        <f>IF(COUNTIF(P$6:P39,P39)&gt;1,"",P39)</f>
        <v/>
      </c>
      <c r="M39" s="39" t="str">
        <f t="shared" si="0"/>
        <v/>
      </c>
      <c r="N39" s="23"/>
      <c r="O39" s="24"/>
      <c r="P39" t="str">
        <f t="shared" si="1"/>
        <v/>
      </c>
    </row>
    <row r="40" spans="1:16" ht="15.9" customHeight="1">
      <c r="A40" s="18"/>
      <c r="B40" s="104"/>
      <c r="C40" s="105"/>
      <c r="D40" s="106"/>
      <c r="E40" s="107"/>
      <c r="F40" s="108"/>
      <c r="G40" s="107"/>
      <c r="H40" s="107"/>
      <c r="I40" s="106"/>
      <c r="J40" s="107"/>
      <c r="K40" s="107"/>
      <c r="L40" s="38" t="str">
        <f>IF(COUNTIF(P$6:P40,P40)&gt;1,"",P40)</f>
        <v/>
      </c>
      <c r="M40" s="39" t="str">
        <f t="shared" si="0"/>
        <v/>
      </c>
      <c r="N40" s="23"/>
      <c r="O40" s="24"/>
      <c r="P40" t="str">
        <f t="shared" si="1"/>
        <v/>
      </c>
    </row>
    <row r="41" spans="1:16" ht="15.9" customHeight="1">
      <c r="A41" s="18"/>
      <c r="B41" s="104"/>
      <c r="C41" s="105"/>
      <c r="D41" s="106"/>
      <c r="E41" s="107"/>
      <c r="F41" s="108"/>
      <c r="G41" s="107"/>
      <c r="H41" s="107"/>
      <c r="I41" s="106"/>
      <c r="J41" s="107"/>
      <c r="K41" s="107"/>
      <c r="L41" s="38" t="str">
        <f>IF(COUNTIF(P$6:P41,P41)&gt;1,"",P41)</f>
        <v/>
      </c>
      <c r="M41" s="39" t="str">
        <f t="shared" si="0"/>
        <v/>
      </c>
      <c r="N41" s="23"/>
      <c r="O41" s="24"/>
      <c r="P41" t="str">
        <f t="shared" si="1"/>
        <v/>
      </c>
    </row>
    <row r="42" spans="1:16" ht="15.9" customHeight="1">
      <c r="A42" s="18"/>
      <c r="B42" s="104"/>
      <c r="C42" s="105"/>
      <c r="D42" s="106"/>
      <c r="E42" s="107"/>
      <c r="F42" s="108"/>
      <c r="G42" s="107"/>
      <c r="H42" s="107"/>
      <c r="I42" s="106"/>
      <c r="J42" s="107"/>
      <c r="K42" s="107"/>
      <c r="L42" s="38" t="str">
        <f>IF(COUNTIF(P$6:P42,P42)&gt;1,"",P42)</f>
        <v/>
      </c>
      <c r="M42" s="39" t="str">
        <f t="shared" si="0"/>
        <v/>
      </c>
      <c r="N42" s="23"/>
      <c r="O42" s="24"/>
      <c r="P42" t="str">
        <f t="shared" si="1"/>
        <v/>
      </c>
    </row>
    <row r="43" spans="1:16" ht="15.9" customHeight="1">
      <c r="A43" s="18"/>
      <c r="B43" s="104"/>
      <c r="C43" s="105"/>
      <c r="D43" s="106"/>
      <c r="E43" s="107"/>
      <c r="F43" s="108"/>
      <c r="G43" s="107"/>
      <c r="H43" s="107"/>
      <c r="I43" s="106"/>
      <c r="J43" s="107"/>
      <c r="K43" s="107"/>
      <c r="L43" s="38" t="str">
        <f>IF(COUNTIF(P$6:P43,P43)&gt;1,"",P43)</f>
        <v/>
      </c>
      <c r="M43" s="39" t="str">
        <f t="shared" si="0"/>
        <v/>
      </c>
      <c r="N43" s="23"/>
      <c r="O43" s="24"/>
      <c r="P43" t="str">
        <f t="shared" si="1"/>
        <v/>
      </c>
    </row>
    <row r="44" spans="1:16" ht="15.9" customHeight="1">
      <c r="A44" s="18"/>
      <c r="B44" s="104"/>
      <c r="C44" s="105"/>
      <c r="D44" s="106"/>
      <c r="E44" s="107"/>
      <c r="F44" s="108"/>
      <c r="G44" s="107"/>
      <c r="H44" s="107"/>
      <c r="I44" s="106"/>
      <c r="J44" s="107"/>
      <c r="K44" s="107"/>
      <c r="L44" s="38" t="str">
        <f>IF(COUNTIF(P$6:P44,P44)&gt;1,"",P44)</f>
        <v/>
      </c>
      <c r="M44" s="40" t="str">
        <f t="shared" si="0"/>
        <v/>
      </c>
      <c r="N44" s="23"/>
      <c r="O44" s="24"/>
      <c r="P44" t="str">
        <f t="shared" si="1"/>
        <v/>
      </c>
    </row>
    <row r="45" spans="1:16" ht="15.9" customHeight="1">
      <c r="A45" s="18">
        <v>40</v>
      </c>
      <c r="B45" s="122"/>
      <c r="C45" s="105"/>
      <c r="D45" s="106"/>
      <c r="E45" s="107"/>
      <c r="F45" s="108"/>
      <c r="G45" s="107"/>
      <c r="H45" s="107"/>
      <c r="I45" s="106"/>
      <c r="J45" s="107"/>
      <c r="K45" s="107"/>
      <c r="L45" s="38" t="str">
        <f>IF(COUNTIF(P$6:P45,P45)&gt;1,"",P45)</f>
        <v/>
      </c>
      <c r="M45" s="39" t="str">
        <f t="shared" si="0"/>
        <v/>
      </c>
      <c r="N45" s="23"/>
      <c r="O45" s="24"/>
      <c r="P45" t="str">
        <f t="shared" si="1"/>
        <v/>
      </c>
    </row>
    <row r="46" spans="1:16" ht="15.9" customHeight="1">
      <c r="A46" s="18"/>
      <c r="B46" s="98"/>
      <c r="C46" s="99"/>
      <c r="D46" s="100"/>
      <c r="E46" s="101"/>
      <c r="F46" s="102"/>
      <c r="G46" s="101"/>
      <c r="H46" s="101"/>
      <c r="I46" s="100"/>
      <c r="J46" s="101"/>
      <c r="K46" s="101"/>
      <c r="L46" s="36" t="str">
        <f>IF(COUNTIF(P$6:P46,P46)&gt;1,"",P46)</f>
        <v/>
      </c>
      <c r="M46" s="37" t="str">
        <f t="shared" si="0"/>
        <v/>
      </c>
      <c r="N46" s="21"/>
      <c r="O46" s="22"/>
      <c r="P46" t="str">
        <f t="shared" si="1"/>
        <v/>
      </c>
    </row>
    <row r="47" spans="1:16" ht="15.9" customHeight="1">
      <c r="A47" s="18"/>
      <c r="B47" s="104"/>
      <c r="C47" s="105"/>
      <c r="D47" s="106"/>
      <c r="E47" s="107"/>
      <c r="F47" s="108"/>
      <c r="G47" s="107"/>
      <c r="H47" s="107"/>
      <c r="I47" s="106"/>
      <c r="J47" s="107"/>
      <c r="K47" s="107"/>
      <c r="L47" s="38" t="str">
        <f>IF(COUNTIF(P$6:P47,P47)&gt;1,"",P47)</f>
        <v/>
      </c>
      <c r="M47" s="39" t="str">
        <f t="shared" si="0"/>
        <v/>
      </c>
      <c r="N47" s="23"/>
      <c r="O47" s="24"/>
      <c r="P47" t="str">
        <f t="shared" si="1"/>
        <v/>
      </c>
    </row>
    <row r="48" spans="1:16" ht="15.9" customHeight="1">
      <c r="A48" s="18"/>
      <c r="B48" s="104"/>
      <c r="C48" s="105"/>
      <c r="D48" s="106"/>
      <c r="E48" s="107"/>
      <c r="F48" s="108"/>
      <c r="G48" s="107"/>
      <c r="H48" s="107"/>
      <c r="I48" s="106"/>
      <c r="J48" s="107"/>
      <c r="K48" s="107"/>
      <c r="L48" s="38" t="str">
        <f>IF(COUNTIF(P$6:P48,P48)&gt;1,"",P48)</f>
        <v/>
      </c>
      <c r="M48" s="39" t="str">
        <f t="shared" si="0"/>
        <v/>
      </c>
      <c r="N48" s="23"/>
      <c r="O48" s="24"/>
      <c r="P48" t="str">
        <f t="shared" si="1"/>
        <v/>
      </c>
    </row>
    <row r="49" spans="1:16" ht="15.9" customHeight="1">
      <c r="A49" s="18"/>
      <c r="B49" s="104"/>
      <c r="C49" s="105"/>
      <c r="D49" s="106"/>
      <c r="E49" s="107"/>
      <c r="F49" s="108"/>
      <c r="G49" s="107"/>
      <c r="H49" s="107"/>
      <c r="I49" s="106"/>
      <c r="J49" s="107"/>
      <c r="K49" s="107"/>
      <c r="L49" s="38" t="str">
        <f>IF(COUNTIF(P$6:P49,P49)&gt;1,"",P49)</f>
        <v/>
      </c>
      <c r="M49" s="39" t="str">
        <f t="shared" si="0"/>
        <v/>
      </c>
      <c r="N49" s="23"/>
      <c r="O49" s="24"/>
      <c r="P49" t="str">
        <f t="shared" si="1"/>
        <v/>
      </c>
    </row>
    <row r="50" spans="1:16" ht="15.9" customHeight="1">
      <c r="A50" s="18"/>
      <c r="B50" s="104"/>
      <c r="C50" s="105"/>
      <c r="D50" s="106"/>
      <c r="E50" s="107"/>
      <c r="F50" s="108"/>
      <c r="G50" s="107"/>
      <c r="H50" s="107"/>
      <c r="I50" s="106"/>
      <c r="J50" s="107"/>
      <c r="K50" s="107"/>
      <c r="L50" s="38" t="str">
        <f>IF(COUNTIF(P$6:P50,P50)&gt;1,"",P50)</f>
        <v/>
      </c>
      <c r="M50" s="39" t="str">
        <f t="shared" si="0"/>
        <v/>
      </c>
      <c r="N50" s="23"/>
      <c r="O50" s="24"/>
      <c r="P50" t="str">
        <f t="shared" si="1"/>
        <v/>
      </c>
    </row>
    <row r="51" spans="1:16" ht="15.9" customHeight="1">
      <c r="A51" s="18"/>
      <c r="B51" s="104"/>
      <c r="C51" s="105"/>
      <c r="D51" s="106"/>
      <c r="E51" s="107"/>
      <c r="F51" s="108"/>
      <c r="G51" s="107"/>
      <c r="H51" s="107"/>
      <c r="I51" s="106"/>
      <c r="J51" s="107"/>
      <c r="K51" s="107"/>
      <c r="L51" s="38" t="str">
        <f>IF(COUNTIF(P$6:P51,P51)&gt;1,"",P51)</f>
        <v/>
      </c>
      <c r="M51" s="39" t="str">
        <f t="shared" si="0"/>
        <v/>
      </c>
      <c r="N51" s="23"/>
      <c r="O51" s="24"/>
      <c r="P51" t="str">
        <f t="shared" si="1"/>
        <v/>
      </c>
    </row>
    <row r="52" spans="1:16" ht="15.9" customHeight="1">
      <c r="A52" s="18"/>
      <c r="B52" s="104"/>
      <c r="C52" s="105"/>
      <c r="D52" s="106"/>
      <c r="E52" s="107"/>
      <c r="F52" s="108"/>
      <c r="G52" s="107"/>
      <c r="H52" s="107"/>
      <c r="I52" s="106"/>
      <c r="J52" s="107"/>
      <c r="K52" s="107"/>
      <c r="L52" s="38" t="str">
        <f>IF(COUNTIF(P$6:P52,P52)&gt;1,"",P52)</f>
        <v/>
      </c>
      <c r="M52" s="39" t="str">
        <f t="shared" si="0"/>
        <v/>
      </c>
      <c r="N52" s="23"/>
      <c r="O52" s="24"/>
      <c r="P52" t="str">
        <f t="shared" si="1"/>
        <v/>
      </c>
    </row>
    <row r="53" spans="1:16" ht="15.9" customHeight="1">
      <c r="A53" s="18"/>
      <c r="B53" s="104"/>
      <c r="C53" s="105"/>
      <c r="D53" s="106"/>
      <c r="E53" s="107"/>
      <c r="F53" s="108"/>
      <c r="G53" s="107"/>
      <c r="H53" s="107"/>
      <c r="I53" s="106"/>
      <c r="J53" s="107"/>
      <c r="K53" s="107"/>
      <c r="L53" s="38" t="str">
        <f>IF(COUNTIF(P$6:P53,P53)&gt;1,"",P53)</f>
        <v/>
      </c>
      <c r="M53" s="39" t="str">
        <f t="shared" si="0"/>
        <v/>
      </c>
      <c r="N53" s="23"/>
      <c r="O53" s="24"/>
      <c r="P53" t="str">
        <f t="shared" si="1"/>
        <v/>
      </c>
    </row>
    <row r="54" spans="1:16" ht="15.9" customHeight="1">
      <c r="A54" s="18"/>
      <c r="B54" s="104"/>
      <c r="C54" s="105"/>
      <c r="D54" s="106"/>
      <c r="E54" s="107"/>
      <c r="F54" s="108"/>
      <c r="G54" s="107"/>
      <c r="H54" s="107"/>
      <c r="I54" s="106"/>
      <c r="J54" s="107"/>
      <c r="K54" s="107"/>
      <c r="L54" s="38" t="str">
        <f>IF(COUNTIF(P$6:P54,P54)&gt;1,"",P54)</f>
        <v/>
      </c>
      <c r="M54" s="40" t="str">
        <f t="shared" si="0"/>
        <v/>
      </c>
      <c r="N54" s="23"/>
      <c r="O54" s="24"/>
      <c r="P54" t="str">
        <f t="shared" si="1"/>
        <v/>
      </c>
    </row>
    <row r="55" spans="1:16" ht="15.9" customHeight="1">
      <c r="A55" s="18">
        <v>50</v>
      </c>
      <c r="B55" s="104"/>
      <c r="C55" s="105"/>
      <c r="D55" s="106"/>
      <c r="E55" s="107"/>
      <c r="F55" s="108"/>
      <c r="G55" s="107"/>
      <c r="H55" s="107"/>
      <c r="I55" s="106"/>
      <c r="J55" s="107"/>
      <c r="K55" s="107"/>
      <c r="L55" s="38" t="str">
        <f>IF(COUNTIF(P$6:P55,P55)&gt;1,"",P55)</f>
        <v/>
      </c>
      <c r="M55" s="39" t="str">
        <f t="shared" si="0"/>
        <v/>
      </c>
      <c r="N55" s="23"/>
      <c r="O55" s="25"/>
      <c r="P55" t="str">
        <f t="shared" si="1"/>
        <v/>
      </c>
    </row>
    <row r="56" spans="1:16" ht="15.9" customHeight="1">
      <c r="B56" s="4"/>
      <c r="C56" s="6" t="s">
        <v>19</v>
      </c>
      <c r="D56" s="46"/>
      <c r="E56" s="45">
        <f>COUNTA(E6:E55)</f>
        <v>0</v>
      </c>
      <c r="F56" s="5"/>
      <c r="G56" s="4"/>
      <c r="H56" s="4"/>
      <c r="I56" s="4"/>
      <c r="J56" s="4"/>
      <c r="K56" s="6" t="s">
        <v>19</v>
      </c>
      <c r="L56" s="43">
        <f>50-COUNTIF(L6:L55,"")</f>
        <v>0</v>
      </c>
      <c r="M56" s="44">
        <f>SUM(M6:M55)</f>
        <v>0</v>
      </c>
      <c r="N56" s="5"/>
      <c r="O56" s="4"/>
    </row>
  </sheetData>
  <sheetProtection sheet="1" objects="1" scenarios="1"/>
  <mergeCells count="6">
    <mergeCell ref="F1:G1"/>
    <mergeCell ref="H1:I1"/>
    <mergeCell ref="K1:N1"/>
    <mergeCell ref="D2:E2"/>
    <mergeCell ref="F2:G2"/>
    <mergeCell ref="H2:I2"/>
  </mergeCells>
  <phoneticPr fontId="1"/>
  <pageMargins left="0.68" right="0.18" top="1" bottom="0.99" header="0.51200000000000001" footer="0.51200000000000001"/>
  <pageSetup paperSize="9" scale="80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2529-BFB7-42DD-A968-93203F61FF8F}">
  <sheetPr codeName="Sheet4"/>
  <dimension ref="A1:P56"/>
  <sheetViews>
    <sheetView workbookViewId="0">
      <selection activeCell="J12" sqref="J12"/>
    </sheetView>
  </sheetViews>
  <sheetFormatPr defaultRowHeight="14.4"/>
  <cols>
    <col min="1" max="1" width="3.69921875" style="3" customWidth="1"/>
    <col min="2" max="3" width="8.69921875" style="2" customWidth="1"/>
    <col min="4" max="4" width="1.59765625" style="2" customWidth="1"/>
    <col min="5" max="5" width="12.59765625" style="2" customWidth="1"/>
    <col min="6" max="6" width="1.59765625" style="2" customWidth="1"/>
    <col min="7" max="7" width="11.3984375" style="2" customWidth="1"/>
    <col min="8" max="8" width="6.59765625" style="2" customWidth="1"/>
    <col min="9" max="9" width="1.59765625" style="2" customWidth="1"/>
    <col min="10" max="10" width="11.5" style="2" customWidth="1"/>
    <col min="11" max="11" width="6.59765625" style="2" customWidth="1"/>
    <col min="12" max="12" width="8.59765625" style="33" customWidth="1"/>
    <col min="13" max="13" width="6.69921875" style="2" customWidth="1"/>
    <col min="14" max="14" width="8.8984375" style="2" customWidth="1"/>
    <col min="15" max="15" width="8.5" style="2" bestFit="1" customWidth="1"/>
    <col min="16" max="16" width="8.3984375" hidden="1" customWidth="1"/>
  </cols>
  <sheetData>
    <row r="1" spans="1:16" ht="16.2">
      <c r="A1" s="28" t="s">
        <v>67</v>
      </c>
      <c r="B1" s="1"/>
      <c r="E1" s="2" t="s">
        <v>0</v>
      </c>
      <c r="F1" s="172" t="s">
        <v>1</v>
      </c>
      <c r="G1" s="172"/>
      <c r="H1" s="173">
        <f>YEAR(ｻﾏﾘｰｼｰﾄ!B46)</f>
        <v>2025</v>
      </c>
      <c r="I1" s="174"/>
      <c r="J1" s="7"/>
      <c r="K1" s="175" t="str">
        <f>ｻﾏﾘｰｼｰﾄ!K5</f>
        <v>第23回津軽海峡コンテスト</v>
      </c>
      <c r="L1" s="175"/>
      <c r="M1" s="175"/>
      <c r="N1" s="175"/>
      <c r="O1" s="7" t="s">
        <v>2</v>
      </c>
    </row>
    <row r="2" spans="1:16">
      <c r="B2" s="3" t="s">
        <v>3</v>
      </c>
      <c r="C2" s="3"/>
      <c r="D2" s="176" t="str">
        <f>IF(ｻﾏﾘｰｼｰﾄ!K14="","",ｻﾏﾘｰｼｰﾄ!K14)</f>
        <v>JH8CBH</v>
      </c>
      <c r="E2" s="176"/>
      <c r="F2" s="172" t="s">
        <v>4</v>
      </c>
      <c r="G2" s="172"/>
      <c r="H2" s="177">
        <v>144</v>
      </c>
      <c r="I2" s="178"/>
      <c r="J2" s="3" t="s">
        <v>5</v>
      </c>
      <c r="K2" s="19" t="s">
        <v>6</v>
      </c>
      <c r="L2" s="32"/>
      <c r="M2" s="19"/>
      <c r="N2" s="20">
        <v>1</v>
      </c>
      <c r="O2" s="27" t="s">
        <v>79</v>
      </c>
    </row>
    <row r="3" spans="1:16">
      <c r="B3" s="3"/>
      <c r="C3" s="3"/>
      <c r="D3" s="3"/>
      <c r="E3" s="3"/>
      <c r="F3" s="3"/>
      <c r="G3" s="3"/>
      <c r="H3" s="3"/>
      <c r="I3" s="3"/>
      <c r="J3" s="3"/>
      <c r="K3" s="3"/>
      <c r="L3" s="32"/>
      <c r="M3" s="3"/>
      <c r="N3" s="3"/>
      <c r="O3" s="3"/>
    </row>
    <row r="4" spans="1:16" ht="15.9" customHeight="1">
      <c r="A4" s="18"/>
      <c r="B4" s="12" t="s">
        <v>68</v>
      </c>
      <c r="C4" s="13"/>
      <c r="D4" s="14" t="s">
        <v>7</v>
      </c>
      <c r="E4" s="15"/>
      <c r="F4" s="14" t="s">
        <v>8</v>
      </c>
      <c r="G4" s="15"/>
      <c r="H4" s="15"/>
      <c r="I4" s="15"/>
      <c r="J4" s="15"/>
      <c r="K4" s="15"/>
      <c r="L4" s="16" t="s">
        <v>9</v>
      </c>
      <c r="M4" s="16" t="s">
        <v>10</v>
      </c>
      <c r="N4" s="16" t="s">
        <v>11</v>
      </c>
      <c r="O4" s="17" t="s">
        <v>12</v>
      </c>
    </row>
    <row r="5" spans="1:16" ht="15.9" customHeight="1">
      <c r="A5" s="18"/>
      <c r="B5" s="8" t="s">
        <v>69</v>
      </c>
      <c r="C5" s="9"/>
      <c r="D5" s="29" t="s">
        <v>70</v>
      </c>
      <c r="E5" s="11"/>
      <c r="F5" s="10" t="s">
        <v>13</v>
      </c>
      <c r="G5" s="11"/>
      <c r="H5" s="11"/>
      <c r="I5" s="10" t="s">
        <v>14</v>
      </c>
      <c r="J5" s="26"/>
      <c r="K5" s="11"/>
      <c r="L5" s="30" t="s">
        <v>15</v>
      </c>
      <c r="M5" s="30" t="s">
        <v>16</v>
      </c>
      <c r="N5" s="30" t="s">
        <v>17</v>
      </c>
      <c r="O5" s="31" t="s">
        <v>18</v>
      </c>
    </row>
    <row r="6" spans="1:16" ht="15.9" customHeight="1">
      <c r="A6" s="18"/>
      <c r="B6" s="98">
        <v>45787</v>
      </c>
      <c r="C6" s="99" t="s">
        <v>87</v>
      </c>
      <c r="D6" s="100"/>
      <c r="E6" s="101" t="s">
        <v>88</v>
      </c>
      <c r="F6" s="102"/>
      <c r="G6" s="101">
        <v>590104</v>
      </c>
      <c r="H6" s="101"/>
      <c r="I6" s="100"/>
      <c r="J6" s="103" t="s">
        <v>89</v>
      </c>
      <c r="K6" s="101"/>
      <c r="L6" s="36" t="str">
        <f>IF(COUNTIF(P$6:P6,P6)&gt;1,"",P6)</f>
        <v>02002</v>
      </c>
      <c r="M6" s="37">
        <f>IF(E6="","",IF(LEFT(P6,2)="02",3,IF(LEFT(P6,2)="01",2,1)))</f>
        <v>3</v>
      </c>
      <c r="N6" s="21"/>
      <c r="O6" s="22"/>
      <c r="P6" t="str">
        <f>IF(E6="","",RIGHT(J6,LEN(J6)-2))</f>
        <v>02002</v>
      </c>
    </row>
    <row r="7" spans="1:16" ht="15.9" customHeight="1">
      <c r="A7" s="18"/>
      <c r="B7" s="104">
        <v>45787</v>
      </c>
      <c r="C7" s="105" t="s">
        <v>90</v>
      </c>
      <c r="D7" s="106"/>
      <c r="E7" s="107" t="s">
        <v>91</v>
      </c>
      <c r="F7" s="108"/>
      <c r="G7" s="123">
        <v>590104</v>
      </c>
      <c r="H7" s="107"/>
      <c r="I7" s="106"/>
      <c r="J7" s="103" t="s">
        <v>92</v>
      </c>
      <c r="K7" s="107"/>
      <c r="L7" s="38" t="str">
        <f>IF(COUNTIF(P$6:P7,P7)&gt;1,"",P7)</f>
        <v>0136</v>
      </c>
      <c r="M7" s="39">
        <f t="shared" ref="M7:M55" si="0">IF(E7="","",IF(LEFT(P7,2)="02",3,IF(LEFT(P7,2)="01",2,1)))</f>
        <v>2</v>
      </c>
      <c r="N7" s="23"/>
      <c r="O7" s="24"/>
      <c r="P7" t="str">
        <f t="shared" ref="P7:P55" si="1">IF(E7="","",RIGHT(J7,LEN(J7)-2))</f>
        <v>0136</v>
      </c>
    </row>
    <row r="8" spans="1:16" ht="15.9" customHeight="1">
      <c r="A8" s="18"/>
      <c r="B8" s="104">
        <v>45787</v>
      </c>
      <c r="C8" s="105" t="s">
        <v>93</v>
      </c>
      <c r="D8" s="106"/>
      <c r="E8" s="107" t="s">
        <v>94</v>
      </c>
      <c r="F8" s="108"/>
      <c r="G8" s="107">
        <v>590104</v>
      </c>
      <c r="H8" s="107"/>
      <c r="I8" s="106"/>
      <c r="J8" s="103" t="s">
        <v>95</v>
      </c>
      <c r="K8" s="107"/>
      <c r="L8" s="38" t="str">
        <f>IF(COUNTIF(P$6:P8,P8)&gt;1,"",P8)</f>
        <v>0201</v>
      </c>
      <c r="M8" s="39">
        <f t="shared" si="0"/>
        <v>3</v>
      </c>
      <c r="N8" s="23"/>
      <c r="O8" s="24"/>
      <c r="P8" t="str">
        <f t="shared" si="1"/>
        <v>0201</v>
      </c>
    </row>
    <row r="9" spans="1:16" ht="15.9" customHeight="1">
      <c r="A9" s="18"/>
      <c r="B9" s="104">
        <v>45787</v>
      </c>
      <c r="C9" s="105" t="s">
        <v>96</v>
      </c>
      <c r="D9" s="106"/>
      <c r="E9" s="107" t="s">
        <v>97</v>
      </c>
      <c r="F9" s="108"/>
      <c r="G9" s="107">
        <v>590104</v>
      </c>
      <c r="H9" s="107"/>
      <c r="I9" s="106"/>
      <c r="J9" s="103" t="s">
        <v>95</v>
      </c>
      <c r="K9" s="107"/>
      <c r="L9" s="38" t="str">
        <f>IF(COUNTIF(P$6:P9,P9)&gt;1,"",P9)</f>
        <v/>
      </c>
      <c r="M9" s="39">
        <f t="shared" si="0"/>
        <v>3</v>
      </c>
      <c r="N9" s="23"/>
      <c r="O9" s="24"/>
      <c r="P9" t="str">
        <f t="shared" si="1"/>
        <v>0201</v>
      </c>
    </row>
    <row r="10" spans="1:16" ht="15.9" customHeight="1">
      <c r="A10" s="18"/>
      <c r="B10" s="104">
        <v>45787</v>
      </c>
      <c r="C10" s="105" t="s">
        <v>98</v>
      </c>
      <c r="D10" s="106"/>
      <c r="E10" s="107" t="s">
        <v>99</v>
      </c>
      <c r="F10" s="108"/>
      <c r="G10" s="107">
        <v>530104</v>
      </c>
      <c r="H10" s="107"/>
      <c r="I10" s="106"/>
      <c r="J10" s="103" t="s">
        <v>95</v>
      </c>
      <c r="K10" s="107"/>
      <c r="L10" s="38" t="str">
        <f>IF(COUNTIF(P$6:P10,P10)&gt;1,"",P10)</f>
        <v/>
      </c>
      <c r="M10" s="39">
        <f t="shared" si="0"/>
        <v>3</v>
      </c>
      <c r="N10" s="23"/>
      <c r="O10" s="24"/>
      <c r="P10" t="str">
        <f t="shared" si="1"/>
        <v>0201</v>
      </c>
    </row>
    <row r="11" spans="1:16" ht="15.9" customHeight="1">
      <c r="A11" s="18"/>
      <c r="B11" s="104">
        <v>45787</v>
      </c>
      <c r="C11" s="105" t="s">
        <v>100</v>
      </c>
      <c r="D11" s="106"/>
      <c r="E11" s="107" t="s">
        <v>101</v>
      </c>
      <c r="F11" s="108"/>
      <c r="G11" s="107">
        <v>590104</v>
      </c>
      <c r="H11" s="107"/>
      <c r="I11" s="106"/>
      <c r="J11" s="103" t="s">
        <v>102</v>
      </c>
      <c r="K11" s="107"/>
      <c r="L11" s="38" t="str">
        <f>IF(COUNTIF(P$6:P11,P11)&gt;1,"",P11)</f>
        <v>0104</v>
      </c>
      <c r="M11" s="39">
        <f t="shared" si="0"/>
        <v>2</v>
      </c>
      <c r="N11" s="23"/>
      <c r="O11" s="24"/>
      <c r="P11" t="str">
        <f t="shared" si="1"/>
        <v>0104</v>
      </c>
    </row>
    <row r="12" spans="1:16" ht="15.9" customHeight="1">
      <c r="A12" s="18"/>
      <c r="B12" s="104">
        <v>45787</v>
      </c>
      <c r="C12" s="105" t="s">
        <v>100</v>
      </c>
      <c r="D12" s="106"/>
      <c r="E12" s="107" t="s">
        <v>103</v>
      </c>
      <c r="F12" s="108"/>
      <c r="G12" s="107">
        <v>590104</v>
      </c>
      <c r="H12" s="107"/>
      <c r="I12" s="106"/>
      <c r="J12" s="103" t="s">
        <v>102</v>
      </c>
      <c r="K12" s="107"/>
      <c r="L12" s="38" t="str">
        <f>IF(COUNTIF(P$6:P12,P12)&gt;1,"",P12)</f>
        <v/>
      </c>
      <c r="M12" s="39">
        <f t="shared" si="0"/>
        <v>2</v>
      </c>
      <c r="N12" s="23"/>
      <c r="O12" s="24"/>
      <c r="P12" t="str">
        <f t="shared" si="1"/>
        <v>0104</v>
      </c>
    </row>
    <row r="13" spans="1:16" ht="15.9" customHeight="1">
      <c r="A13" s="18"/>
      <c r="B13" s="104">
        <v>45787</v>
      </c>
      <c r="C13" s="105" t="s">
        <v>104</v>
      </c>
      <c r="D13" s="106"/>
      <c r="E13" s="107" t="s">
        <v>105</v>
      </c>
      <c r="F13" s="108"/>
      <c r="G13" s="107">
        <v>550104</v>
      </c>
      <c r="H13" s="107"/>
      <c r="I13" s="106"/>
      <c r="J13" s="103" t="s">
        <v>106</v>
      </c>
      <c r="K13" s="107"/>
      <c r="L13" s="38" t="str">
        <f>IF(COUNTIF(P$6:P13,P13)&gt;1,"",P13)</f>
        <v>0208</v>
      </c>
      <c r="M13" s="39">
        <f t="shared" si="0"/>
        <v>3</v>
      </c>
      <c r="N13" s="23"/>
      <c r="O13" s="24"/>
      <c r="P13" t="str">
        <f t="shared" si="1"/>
        <v>0208</v>
      </c>
    </row>
    <row r="14" spans="1:16" ht="15.9" customHeight="1">
      <c r="A14" s="18"/>
      <c r="B14" s="104">
        <v>45787</v>
      </c>
      <c r="C14" s="105" t="s">
        <v>107</v>
      </c>
      <c r="D14" s="106"/>
      <c r="E14" s="107" t="s">
        <v>108</v>
      </c>
      <c r="F14" s="108"/>
      <c r="G14" s="107">
        <v>560104</v>
      </c>
      <c r="H14" s="107"/>
      <c r="I14" s="106"/>
      <c r="J14" s="103" t="s">
        <v>109</v>
      </c>
      <c r="K14" s="107"/>
      <c r="L14" s="38" t="str">
        <f>IF(COUNTIF(P$6:P14,P14)&gt;1,"",P14)</f>
        <v>0206</v>
      </c>
      <c r="M14" s="40">
        <f t="shared" si="0"/>
        <v>3</v>
      </c>
      <c r="N14" s="23"/>
      <c r="O14" s="24"/>
      <c r="P14" t="str">
        <f t="shared" si="1"/>
        <v>0206</v>
      </c>
    </row>
    <row r="15" spans="1:16" ht="15.9" customHeight="1">
      <c r="A15" s="18">
        <v>10</v>
      </c>
      <c r="B15" s="104">
        <v>45787</v>
      </c>
      <c r="C15" s="105" t="s">
        <v>110</v>
      </c>
      <c r="D15" s="106"/>
      <c r="E15" s="107" t="s">
        <v>111</v>
      </c>
      <c r="F15" s="108"/>
      <c r="G15" s="107">
        <v>590104</v>
      </c>
      <c r="H15" s="107"/>
      <c r="I15" s="106"/>
      <c r="J15" s="103" t="s">
        <v>112</v>
      </c>
      <c r="K15" s="107"/>
      <c r="L15" s="38" t="str">
        <f>IF(COUNTIF(P$6:P15,P15)&gt;1,"",P15)</f>
        <v>03</v>
      </c>
      <c r="M15" s="39">
        <f t="shared" si="0"/>
        <v>1</v>
      </c>
      <c r="N15" s="23"/>
      <c r="O15" s="24"/>
      <c r="P15" t="str">
        <f t="shared" si="1"/>
        <v>03</v>
      </c>
    </row>
    <row r="16" spans="1:16" ht="15.9" customHeight="1">
      <c r="A16" s="18"/>
      <c r="B16" s="98">
        <v>45787</v>
      </c>
      <c r="C16" s="99" t="s">
        <v>113</v>
      </c>
      <c r="D16" s="100"/>
      <c r="E16" s="101" t="s">
        <v>114</v>
      </c>
      <c r="F16" s="102"/>
      <c r="G16" s="101">
        <v>540104</v>
      </c>
      <c r="H16" s="101"/>
      <c r="I16" s="100"/>
      <c r="J16" s="109" t="s">
        <v>115</v>
      </c>
      <c r="K16" s="101"/>
      <c r="L16" s="36" t="str">
        <f>IF(COUNTIF(P$6:P16,P16)&gt;1,"",P16)</f>
        <v/>
      </c>
      <c r="M16" s="37">
        <f t="shared" si="0"/>
        <v>3</v>
      </c>
      <c r="N16" s="21"/>
      <c r="O16" s="22"/>
      <c r="P16" t="str">
        <f t="shared" si="1"/>
        <v>0206</v>
      </c>
    </row>
    <row r="17" spans="1:16" ht="15.9" customHeight="1">
      <c r="A17" s="18"/>
      <c r="B17" s="104">
        <v>45787</v>
      </c>
      <c r="C17" s="105" t="s">
        <v>116</v>
      </c>
      <c r="D17" s="106"/>
      <c r="E17" s="107" t="s">
        <v>117</v>
      </c>
      <c r="F17" s="108"/>
      <c r="G17" s="107">
        <v>590104</v>
      </c>
      <c r="H17" s="107"/>
      <c r="I17" s="106"/>
      <c r="J17" s="103" t="s">
        <v>102</v>
      </c>
      <c r="K17" s="107"/>
      <c r="L17" s="38" t="str">
        <f>IF(COUNTIF(P$6:P17,P17)&gt;1,"",P17)</f>
        <v/>
      </c>
      <c r="M17" s="39">
        <f t="shared" si="0"/>
        <v>2</v>
      </c>
      <c r="N17" s="23"/>
      <c r="O17" s="24"/>
      <c r="P17" t="str">
        <f t="shared" si="1"/>
        <v>0104</v>
      </c>
    </row>
    <row r="18" spans="1:16" ht="15.9" customHeight="1">
      <c r="A18" s="18"/>
      <c r="B18" s="104">
        <v>45787</v>
      </c>
      <c r="C18" s="105" t="s">
        <v>118</v>
      </c>
      <c r="D18" s="106"/>
      <c r="E18" s="107" t="s">
        <v>119</v>
      </c>
      <c r="F18" s="108"/>
      <c r="G18" s="107">
        <v>590104</v>
      </c>
      <c r="H18" s="107"/>
      <c r="I18" s="106"/>
      <c r="J18" s="103" t="s">
        <v>102</v>
      </c>
      <c r="K18" s="107"/>
      <c r="L18" s="38" t="str">
        <f>IF(COUNTIF(P$6:P18,P18)&gt;1,"",P18)</f>
        <v/>
      </c>
      <c r="M18" s="39">
        <f t="shared" si="0"/>
        <v>2</v>
      </c>
      <c r="N18" s="23"/>
      <c r="O18" s="24"/>
      <c r="P18" t="str">
        <f t="shared" si="1"/>
        <v>0104</v>
      </c>
    </row>
    <row r="19" spans="1:16" ht="15.9" customHeight="1">
      <c r="A19" s="18"/>
      <c r="B19" s="104">
        <v>45787</v>
      </c>
      <c r="C19" s="105" t="s">
        <v>120</v>
      </c>
      <c r="D19" s="106"/>
      <c r="E19" s="107" t="s">
        <v>121</v>
      </c>
      <c r="F19" s="108"/>
      <c r="G19" s="107">
        <v>410104</v>
      </c>
      <c r="H19" s="107"/>
      <c r="I19" s="106"/>
      <c r="J19" s="103" t="s">
        <v>112</v>
      </c>
      <c r="K19" s="107"/>
      <c r="L19" s="38" t="str">
        <f>IF(COUNTIF(P$6:P19,P19)&gt;1,"",P19)</f>
        <v/>
      </c>
      <c r="M19" s="39">
        <f t="shared" si="0"/>
        <v>1</v>
      </c>
      <c r="N19" s="23"/>
      <c r="O19" s="24"/>
      <c r="P19" t="str">
        <f t="shared" si="1"/>
        <v>03</v>
      </c>
    </row>
    <row r="20" spans="1:16" ht="15.9" customHeight="1">
      <c r="A20" s="18"/>
      <c r="B20" s="104">
        <v>45787</v>
      </c>
      <c r="C20" s="105" t="s">
        <v>122</v>
      </c>
      <c r="D20" s="106"/>
      <c r="E20" s="107" t="s">
        <v>123</v>
      </c>
      <c r="F20" s="108"/>
      <c r="G20" s="107">
        <v>590104</v>
      </c>
      <c r="H20" s="107"/>
      <c r="I20" s="106"/>
      <c r="J20" s="103" t="s">
        <v>102</v>
      </c>
      <c r="K20" s="107"/>
      <c r="L20" s="38" t="str">
        <f>IF(COUNTIF(P$6:P20,P20)&gt;1,"",P20)</f>
        <v/>
      </c>
      <c r="M20" s="39">
        <f t="shared" si="0"/>
        <v>2</v>
      </c>
      <c r="N20" s="23"/>
      <c r="O20" s="24"/>
      <c r="P20" t="str">
        <f t="shared" si="1"/>
        <v>0104</v>
      </c>
    </row>
    <row r="21" spans="1:16" ht="15.9" customHeight="1">
      <c r="A21" s="18"/>
      <c r="B21" s="104">
        <v>45787</v>
      </c>
      <c r="C21" s="105" t="s">
        <v>124</v>
      </c>
      <c r="D21" s="106"/>
      <c r="E21" s="107" t="s">
        <v>125</v>
      </c>
      <c r="F21" s="108"/>
      <c r="G21" s="107">
        <v>510104</v>
      </c>
      <c r="H21" s="107"/>
      <c r="I21" s="106"/>
      <c r="J21" s="103" t="s">
        <v>126</v>
      </c>
      <c r="K21" s="107"/>
      <c r="L21" s="38" t="str">
        <f>IF(COUNTIF(P$6:P21,P21)&gt;1,"",P21)</f>
        <v>01016</v>
      </c>
      <c r="M21" s="39">
        <f t="shared" si="0"/>
        <v>2</v>
      </c>
      <c r="N21" s="23"/>
      <c r="O21" s="24"/>
      <c r="P21" t="str">
        <f t="shared" si="1"/>
        <v>01016</v>
      </c>
    </row>
    <row r="22" spans="1:16" ht="15.9" customHeight="1">
      <c r="A22" s="18"/>
      <c r="B22" s="104">
        <v>45787</v>
      </c>
      <c r="C22" s="105" t="s">
        <v>127</v>
      </c>
      <c r="D22" s="106"/>
      <c r="E22" s="107" t="s">
        <v>128</v>
      </c>
      <c r="F22" s="108"/>
      <c r="G22" s="107">
        <v>590104</v>
      </c>
      <c r="H22" s="107"/>
      <c r="I22" s="106"/>
      <c r="J22" s="103" t="s">
        <v>95</v>
      </c>
      <c r="K22" s="107"/>
      <c r="L22" s="38" t="str">
        <f>IF(COUNTIF(P$6:P22,P22)&gt;1,"",P22)</f>
        <v/>
      </c>
      <c r="M22" s="39">
        <f t="shared" si="0"/>
        <v>3</v>
      </c>
      <c r="N22" s="23"/>
      <c r="O22" s="24"/>
      <c r="P22" t="str">
        <f t="shared" si="1"/>
        <v>0201</v>
      </c>
    </row>
    <row r="23" spans="1:16" ht="15.9" customHeight="1">
      <c r="A23" s="18"/>
      <c r="B23" s="104">
        <v>45787</v>
      </c>
      <c r="C23" s="105" t="s">
        <v>129</v>
      </c>
      <c r="D23" s="106"/>
      <c r="E23" s="107" t="s">
        <v>130</v>
      </c>
      <c r="F23" s="108"/>
      <c r="G23" s="107">
        <v>590104</v>
      </c>
      <c r="H23" s="107"/>
      <c r="I23" s="106"/>
      <c r="J23" s="103" t="s">
        <v>131</v>
      </c>
      <c r="K23" s="107"/>
      <c r="L23" s="38" t="str">
        <f>IF(COUNTIF(P$6:P23,P23)&gt;1,"",P23)</f>
        <v>0203</v>
      </c>
      <c r="M23" s="39">
        <f t="shared" si="0"/>
        <v>3</v>
      </c>
      <c r="N23" s="23"/>
      <c r="O23" s="24"/>
      <c r="P23" t="str">
        <f t="shared" si="1"/>
        <v>0203</v>
      </c>
    </row>
    <row r="24" spans="1:16" ht="15.9" customHeight="1">
      <c r="A24" s="18"/>
      <c r="B24" s="104">
        <v>45787</v>
      </c>
      <c r="C24" s="105" t="s">
        <v>132</v>
      </c>
      <c r="D24" s="106"/>
      <c r="E24" s="107" t="s">
        <v>133</v>
      </c>
      <c r="F24" s="108"/>
      <c r="G24" s="107">
        <v>550104</v>
      </c>
      <c r="H24" s="107"/>
      <c r="I24" s="106"/>
      <c r="J24" s="103" t="s">
        <v>134</v>
      </c>
      <c r="K24" s="107"/>
      <c r="L24" s="38" t="str">
        <f>IF(COUNTIF(P$6:P24,P24)&gt;1,"",P24)</f>
        <v/>
      </c>
      <c r="M24" s="40">
        <f t="shared" si="0"/>
        <v>3</v>
      </c>
      <c r="N24" s="23"/>
      <c r="O24" s="24"/>
      <c r="P24" t="str">
        <f t="shared" si="1"/>
        <v>0201</v>
      </c>
    </row>
    <row r="25" spans="1:16" ht="15.9" customHeight="1">
      <c r="A25" s="18">
        <v>20</v>
      </c>
      <c r="B25" s="104">
        <v>45787</v>
      </c>
      <c r="C25" s="105" t="s">
        <v>135</v>
      </c>
      <c r="D25" s="106"/>
      <c r="E25" s="107" t="s">
        <v>136</v>
      </c>
      <c r="F25" s="108"/>
      <c r="G25" s="107">
        <v>590104</v>
      </c>
      <c r="H25" s="107"/>
      <c r="I25" s="106"/>
      <c r="J25" s="103" t="s">
        <v>92</v>
      </c>
      <c r="K25" s="107"/>
      <c r="L25" s="38" t="str">
        <f>IF(COUNTIF(P$6:P25,P25)&gt;1,"",P25)</f>
        <v/>
      </c>
      <c r="M25" s="39">
        <f t="shared" si="0"/>
        <v>2</v>
      </c>
      <c r="N25" s="23"/>
      <c r="O25" s="24"/>
      <c r="P25" t="str">
        <f t="shared" si="1"/>
        <v>0136</v>
      </c>
    </row>
    <row r="26" spans="1:16" ht="15.9" customHeight="1">
      <c r="A26" s="18"/>
      <c r="B26" s="98">
        <v>45787</v>
      </c>
      <c r="C26" s="99" t="s">
        <v>137</v>
      </c>
      <c r="D26" s="100"/>
      <c r="E26" s="101" t="s">
        <v>138</v>
      </c>
      <c r="F26" s="102"/>
      <c r="G26" s="101">
        <v>590104</v>
      </c>
      <c r="H26" s="101"/>
      <c r="I26" s="100"/>
      <c r="J26" s="109" t="s">
        <v>95</v>
      </c>
      <c r="K26" s="101"/>
      <c r="L26" s="36" t="str">
        <f>IF(COUNTIF(P$6:P26,P26)&gt;1,"",P26)</f>
        <v/>
      </c>
      <c r="M26" s="37">
        <f t="shared" si="0"/>
        <v>3</v>
      </c>
      <c r="N26" s="21"/>
      <c r="O26" s="22"/>
      <c r="P26" t="str">
        <f t="shared" si="1"/>
        <v>0201</v>
      </c>
    </row>
    <row r="27" spans="1:16" ht="15.9" customHeight="1">
      <c r="A27" s="18"/>
      <c r="B27" s="104">
        <v>45787</v>
      </c>
      <c r="C27" s="105" t="s">
        <v>139</v>
      </c>
      <c r="D27" s="106"/>
      <c r="E27" s="107" t="s">
        <v>140</v>
      </c>
      <c r="F27" s="108"/>
      <c r="G27" s="107">
        <v>590104</v>
      </c>
      <c r="H27" s="107"/>
      <c r="I27" s="106"/>
      <c r="J27" s="103" t="s">
        <v>95</v>
      </c>
      <c r="K27" s="107"/>
      <c r="L27" s="38" t="str">
        <f>IF(COUNTIF(P$6:P27,P27)&gt;1,"",P27)</f>
        <v/>
      </c>
      <c r="M27" s="39">
        <f t="shared" si="0"/>
        <v>3</v>
      </c>
      <c r="N27" s="23"/>
      <c r="O27" s="24"/>
      <c r="P27" t="str">
        <f t="shared" si="1"/>
        <v>0201</v>
      </c>
    </row>
    <row r="28" spans="1:16" ht="15.9" customHeight="1">
      <c r="A28" s="18"/>
      <c r="B28" s="104">
        <v>45787</v>
      </c>
      <c r="C28" s="105" t="s">
        <v>141</v>
      </c>
      <c r="D28" s="106"/>
      <c r="E28" s="107" t="s">
        <v>142</v>
      </c>
      <c r="F28" s="108"/>
      <c r="G28" s="107">
        <v>590104</v>
      </c>
      <c r="H28" s="107"/>
      <c r="I28" s="106"/>
      <c r="J28" s="103" t="s">
        <v>95</v>
      </c>
      <c r="K28" s="107"/>
      <c r="L28" s="38" t="str">
        <f>IF(COUNTIF(P$6:P28,P28)&gt;1,"",P28)</f>
        <v/>
      </c>
      <c r="M28" s="39">
        <f t="shared" si="0"/>
        <v>3</v>
      </c>
      <c r="N28" s="23"/>
      <c r="O28" s="24"/>
      <c r="P28" t="str">
        <f t="shared" si="1"/>
        <v>0201</v>
      </c>
    </row>
    <row r="29" spans="1:16" ht="15.9" customHeight="1">
      <c r="A29" s="18"/>
      <c r="B29" s="104">
        <v>45787</v>
      </c>
      <c r="C29" s="105" t="s">
        <v>143</v>
      </c>
      <c r="D29" s="106"/>
      <c r="E29" s="107" t="s">
        <v>144</v>
      </c>
      <c r="F29" s="108"/>
      <c r="G29" s="107">
        <v>530104</v>
      </c>
      <c r="H29" s="107"/>
      <c r="I29" s="106"/>
      <c r="J29" s="103" t="s">
        <v>112</v>
      </c>
      <c r="K29" s="107"/>
      <c r="L29" s="38" t="str">
        <f>IF(COUNTIF(P$6:P29,P29)&gt;1,"",P29)</f>
        <v/>
      </c>
      <c r="M29" s="39">
        <f t="shared" si="0"/>
        <v>1</v>
      </c>
      <c r="N29" s="23"/>
      <c r="O29" s="24"/>
      <c r="P29" t="str">
        <f t="shared" si="1"/>
        <v>03</v>
      </c>
    </row>
    <row r="30" spans="1:16" ht="15.9" customHeight="1">
      <c r="A30" s="18"/>
      <c r="B30" s="104">
        <v>45787</v>
      </c>
      <c r="C30" s="105" t="s">
        <v>145</v>
      </c>
      <c r="D30" s="106"/>
      <c r="E30" s="107" t="s">
        <v>146</v>
      </c>
      <c r="F30" s="108"/>
      <c r="G30" s="107">
        <v>520104</v>
      </c>
      <c r="H30" s="107"/>
      <c r="I30" s="106"/>
      <c r="J30" s="103" t="s">
        <v>112</v>
      </c>
      <c r="K30" s="107"/>
      <c r="L30" s="38" t="str">
        <f>IF(COUNTIF(P$6:P30,P30)&gt;1,"",P30)</f>
        <v/>
      </c>
      <c r="M30" s="39">
        <f t="shared" si="0"/>
        <v>1</v>
      </c>
      <c r="N30" s="23"/>
      <c r="O30" s="24"/>
      <c r="P30" t="str">
        <f t="shared" si="1"/>
        <v>03</v>
      </c>
    </row>
    <row r="31" spans="1:16" ht="15.9" customHeight="1">
      <c r="A31" s="18"/>
      <c r="B31" s="104">
        <v>45787</v>
      </c>
      <c r="C31" s="105" t="s">
        <v>147</v>
      </c>
      <c r="D31" s="106"/>
      <c r="E31" s="107" t="s">
        <v>148</v>
      </c>
      <c r="F31" s="108"/>
      <c r="G31" s="107">
        <v>590104</v>
      </c>
      <c r="H31" s="107"/>
      <c r="I31" s="106"/>
      <c r="J31" s="103" t="s">
        <v>102</v>
      </c>
      <c r="K31" s="107"/>
      <c r="L31" s="38" t="str">
        <f>IF(COUNTIF(P$6:P31,P31)&gt;1,"",P31)</f>
        <v/>
      </c>
      <c r="M31" s="39">
        <f t="shared" si="0"/>
        <v>2</v>
      </c>
      <c r="N31" s="23"/>
      <c r="O31" s="24"/>
      <c r="P31" t="str">
        <f t="shared" si="1"/>
        <v>0104</v>
      </c>
    </row>
    <row r="32" spans="1:16" ht="15.9" customHeight="1">
      <c r="A32" s="18"/>
      <c r="B32" s="104">
        <v>45787</v>
      </c>
      <c r="C32" s="105" t="s">
        <v>149</v>
      </c>
      <c r="D32" s="106"/>
      <c r="E32" s="107" t="s">
        <v>150</v>
      </c>
      <c r="F32" s="108"/>
      <c r="G32" s="107">
        <v>590104</v>
      </c>
      <c r="H32" s="107"/>
      <c r="I32" s="106"/>
      <c r="J32" s="103" t="s">
        <v>151</v>
      </c>
      <c r="K32" s="107"/>
      <c r="L32" s="38" t="str">
        <f>IF(COUNTIF(P$6:P32,P32)&gt;1,"",P32)</f>
        <v/>
      </c>
      <c r="M32" s="39">
        <f t="shared" si="0"/>
        <v>3</v>
      </c>
      <c r="N32" s="23"/>
      <c r="O32" s="24"/>
      <c r="P32" t="str">
        <f t="shared" si="1"/>
        <v>0208</v>
      </c>
    </row>
    <row r="33" spans="1:16" ht="15.9" customHeight="1">
      <c r="A33" s="18"/>
      <c r="B33" s="110">
        <v>45787</v>
      </c>
      <c r="C33" s="111" t="s">
        <v>152</v>
      </c>
      <c r="D33" s="112"/>
      <c r="E33" s="113" t="s">
        <v>153</v>
      </c>
      <c r="F33" s="114"/>
      <c r="G33" s="113">
        <v>590104</v>
      </c>
      <c r="H33" s="113"/>
      <c r="I33" s="112"/>
      <c r="J33" s="115" t="s">
        <v>154</v>
      </c>
      <c r="K33" s="113"/>
      <c r="L33" s="41" t="str">
        <f>IF(COUNTIF(P$6:P33,P33)&gt;1,"",P33)</f>
        <v>112</v>
      </c>
      <c r="M33" s="39">
        <f t="shared" si="0"/>
        <v>1</v>
      </c>
      <c r="N33" s="23"/>
      <c r="O33" s="24"/>
      <c r="P33" t="str">
        <f t="shared" si="1"/>
        <v>112</v>
      </c>
    </row>
    <row r="34" spans="1:16" ht="15.9" customHeight="1">
      <c r="A34" s="18"/>
      <c r="B34" s="116">
        <v>45787</v>
      </c>
      <c r="C34" s="117" t="s">
        <v>155</v>
      </c>
      <c r="D34" s="118"/>
      <c r="E34" s="119" t="s">
        <v>156</v>
      </c>
      <c r="F34" s="120"/>
      <c r="G34" s="119">
        <v>590104</v>
      </c>
      <c r="H34" s="119"/>
      <c r="I34" s="118"/>
      <c r="J34" s="121" t="s">
        <v>102</v>
      </c>
      <c r="K34" s="119"/>
      <c r="L34" s="42" t="str">
        <f>IF(COUNTIF(P$6:P34,P34)&gt;1,"",P34)</f>
        <v/>
      </c>
      <c r="M34" s="40">
        <f t="shared" si="0"/>
        <v>2</v>
      </c>
      <c r="N34" s="23"/>
      <c r="O34" s="24"/>
      <c r="P34" t="str">
        <f t="shared" si="1"/>
        <v>0104</v>
      </c>
    </row>
    <row r="35" spans="1:16" ht="15.9" customHeight="1">
      <c r="A35" s="18">
        <v>30</v>
      </c>
      <c r="B35" s="104">
        <v>45787</v>
      </c>
      <c r="C35" s="105" t="s">
        <v>157</v>
      </c>
      <c r="D35" s="106"/>
      <c r="E35" s="107" t="s">
        <v>158</v>
      </c>
      <c r="F35" s="108"/>
      <c r="G35" s="107">
        <v>590104</v>
      </c>
      <c r="H35" s="107"/>
      <c r="I35" s="106"/>
      <c r="J35" s="103" t="s">
        <v>102</v>
      </c>
      <c r="K35" s="107"/>
      <c r="L35" s="38" t="str">
        <f>IF(COUNTIF(P$6:P35,P35)&gt;1,"",P35)</f>
        <v/>
      </c>
      <c r="M35" s="39">
        <f t="shared" si="0"/>
        <v>2</v>
      </c>
      <c r="N35" s="23"/>
      <c r="O35" s="24"/>
      <c r="P35" t="str">
        <f t="shared" si="1"/>
        <v>0104</v>
      </c>
    </row>
    <row r="36" spans="1:16" ht="15.9" customHeight="1">
      <c r="A36" s="18"/>
      <c r="B36" s="98">
        <v>45787</v>
      </c>
      <c r="C36" s="99" t="s">
        <v>159</v>
      </c>
      <c r="D36" s="100"/>
      <c r="E36" s="101" t="s">
        <v>160</v>
      </c>
      <c r="F36" s="102"/>
      <c r="G36" s="101">
        <v>590104</v>
      </c>
      <c r="H36" s="101"/>
      <c r="I36" s="100"/>
      <c r="J36" s="109" t="s">
        <v>161</v>
      </c>
      <c r="K36" s="101"/>
      <c r="L36" s="36" t="str">
        <f>IF(COUNTIF(P$6:P36,P36)&gt;1,"",P36)</f>
        <v>01024</v>
      </c>
      <c r="M36" s="37">
        <f t="shared" si="0"/>
        <v>2</v>
      </c>
      <c r="N36" s="21"/>
      <c r="O36" s="22"/>
      <c r="P36" t="str">
        <f t="shared" si="1"/>
        <v>01024</v>
      </c>
    </row>
    <row r="37" spans="1:16" ht="15.9" customHeight="1">
      <c r="A37" s="18"/>
      <c r="B37" s="104">
        <v>45787</v>
      </c>
      <c r="C37" s="105" t="s">
        <v>162</v>
      </c>
      <c r="D37" s="106"/>
      <c r="E37" s="107" t="s">
        <v>163</v>
      </c>
      <c r="F37" s="108"/>
      <c r="G37" s="107">
        <v>590104</v>
      </c>
      <c r="H37" s="107"/>
      <c r="I37" s="106"/>
      <c r="J37" s="103" t="s">
        <v>95</v>
      </c>
      <c r="K37" s="107"/>
      <c r="L37" s="38" t="str">
        <f>IF(COUNTIF(P$6:P37,P37)&gt;1,"",P37)</f>
        <v/>
      </c>
      <c r="M37" s="39">
        <f t="shared" si="0"/>
        <v>3</v>
      </c>
      <c r="N37" s="23"/>
      <c r="O37" s="24"/>
      <c r="P37" t="str">
        <f t="shared" si="1"/>
        <v>0201</v>
      </c>
    </row>
    <row r="38" spans="1:16" ht="15.9" customHeight="1">
      <c r="A38" s="18"/>
      <c r="B38" s="104">
        <v>45787</v>
      </c>
      <c r="C38" s="105" t="s">
        <v>164</v>
      </c>
      <c r="D38" s="106"/>
      <c r="E38" s="107" t="s">
        <v>165</v>
      </c>
      <c r="F38" s="108"/>
      <c r="G38" s="107">
        <v>530104</v>
      </c>
      <c r="H38" s="107"/>
      <c r="I38" s="106"/>
      <c r="J38" s="103" t="s">
        <v>166</v>
      </c>
      <c r="K38" s="107"/>
      <c r="L38" s="38" t="str">
        <f>IF(COUNTIF(P$6:P38,P38)&gt;1,"",P38)</f>
        <v>02003</v>
      </c>
      <c r="M38" s="39">
        <f t="shared" si="0"/>
        <v>3</v>
      </c>
      <c r="N38" s="23"/>
      <c r="O38" s="24"/>
      <c r="P38" t="str">
        <f t="shared" si="1"/>
        <v>02003</v>
      </c>
    </row>
    <row r="39" spans="1:16" ht="15.9" customHeight="1">
      <c r="A39" s="18"/>
      <c r="B39" s="104">
        <v>45787</v>
      </c>
      <c r="C39" s="105" t="s">
        <v>167</v>
      </c>
      <c r="D39" s="106"/>
      <c r="E39" s="107" t="s">
        <v>168</v>
      </c>
      <c r="F39" s="108"/>
      <c r="G39" s="107">
        <v>590104</v>
      </c>
      <c r="H39" s="107"/>
      <c r="I39" s="106"/>
      <c r="J39" s="107" t="s">
        <v>92</v>
      </c>
      <c r="K39" s="107"/>
      <c r="L39" s="38" t="str">
        <f>IF(COUNTIF(P$6:P39,P39)&gt;1,"",P39)</f>
        <v/>
      </c>
      <c r="M39" s="39">
        <f t="shared" si="0"/>
        <v>2</v>
      </c>
      <c r="N39" s="23"/>
      <c r="O39" s="24"/>
      <c r="P39" t="str">
        <f t="shared" si="1"/>
        <v>0136</v>
      </c>
    </row>
    <row r="40" spans="1:16" ht="15.9" customHeight="1">
      <c r="A40" s="18"/>
      <c r="B40" s="104">
        <v>45787</v>
      </c>
      <c r="C40" s="105" t="s">
        <v>169</v>
      </c>
      <c r="D40" s="106"/>
      <c r="E40" s="107" t="s">
        <v>170</v>
      </c>
      <c r="F40" s="108"/>
      <c r="G40" s="107">
        <v>590104</v>
      </c>
      <c r="H40" s="107"/>
      <c r="I40" s="106"/>
      <c r="J40" s="107" t="s">
        <v>95</v>
      </c>
      <c r="K40" s="107"/>
      <c r="L40" s="38" t="str">
        <f>IF(COUNTIF(P$6:P40,P40)&gt;1,"",P40)</f>
        <v/>
      </c>
      <c r="M40" s="39">
        <f t="shared" si="0"/>
        <v>3</v>
      </c>
      <c r="N40" s="23"/>
      <c r="O40" s="24"/>
      <c r="P40" t="str">
        <f t="shared" si="1"/>
        <v>0201</v>
      </c>
    </row>
    <row r="41" spans="1:16" ht="15.9" customHeight="1">
      <c r="A41" s="18"/>
      <c r="B41" s="104">
        <v>45787</v>
      </c>
      <c r="C41" s="105" t="s">
        <v>171</v>
      </c>
      <c r="D41" s="106"/>
      <c r="E41" s="107" t="s">
        <v>172</v>
      </c>
      <c r="F41" s="108"/>
      <c r="G41" s="107">
        <v>590104</v>
      </c>
      <c r="H41" s="107"/>
      <c r="I41" s="106"/>
      <c r="J41" s="107" t="s">
        <v>102</v>
      </c>
      <c r="K41" s="107"/>
      <c r="L41" s="38" t="str">
        <f>IF(COUNTIF(P$6:P41,P41)&gt;1,"",P41)</f>
        <v/>
      </c>
      <c r="M41" s="39">
        <f t="shared" si="0"/>
        <v>2</v>
      </c>
      <c r="N41" s="23"/>
      <c r="O41" s="24"/>
      <c r="P41" t="str">
        <f t="shared" si="1"/>
        <v>0104</v>
      </c>
    </row>
    <row r="42" spans="1:16" ht="15.9" customHeight="1">
      <c r="A42" s="18"/>
      <c r="B42" s="104">
        <v>45787</v>
      </c>
      <c r="C42" s="105" t="s">
        <v>173</v>
      </c>
      <c r="D42" s="106"/>
      <c r="E42" s="107" t="s">
        <v>174</v>
      </c>
      <c r="F42" s="108"/>
      <c r="G42" s="107">
        <v>590104</v>
      </c>
      <c r="H42" s="107"/>
      <c r="I42" s="106"/>
      <c r="J42" s="107" t="s">
        <v>89</v>
      </c>
      <c r="K42" s="107"/>
      <c r="L42" s="38" t="str">
        <f>IF(COUNTIF(P$6:P42,P42)&gt;1,"",P42)</f>
        <v/>
      </c>
      <c r="M42" s="39">
        <f t="shared" si="0"/>
        <v>3</v>
      </c>
      <c r="N42" s="23"/>
      <c r="O42" s="24"/>
      <c r="P42" t="str">
        <f t="shared" si="1"/>
        <v>02002</v>
      </c>
    </row>
    <row r="43" spans="1:16" ht="15.9" customHeight="1">
      <c r="A43" s="18"/>
      <c r="B43" s="104">
        <v>45787</v>
      </c>
      <c r="C43" s="105" t="s">
        <v>175</v>
      </c>
      <c r="D43" s="106"/>
      <c r="E43" s="107" t="s">
        <v>176</v>
      </c>
      <c r="F43" s="108"/>
      <c r="G43" s="107">
        <v>590104</v>
      </c>
      <c r="H43" s="107"/>
      <c r="I43" s="106"/>
      <c r="J43" s="107" t="s">
        <v>161</v>
      </c>
      <c r="K43" s="107"/>
      <c r="L43" s="38" t="str">
        <f>IF(COUNTIF(P$6:P43,P43)&gt;1,"",P43)</f>
        <v/>
      </c>
      <c r="M43" s="39">
        <f t="shared" si="0"/>
        <v>2</v>
      </c>
      <c r="N43" s="23"/>
      <c r="O43" s="24"/>
      <c r="P43" t="str">
        <f t="shared" si="1"/>
        <v>01024</v>
      </c>
    </row>
    <row r="44" spans="1:16" ht="15.9" customHeight="1">
      <c r="A44" s="18"/>
      <c r="B44" s="104">
        <v>45787</v>
      </c>
      <c r="C44" s="105" t="s">
        <v>177</v>
      </c>
      <c r="D44" s="106"/>
      <c r="E44" s="107" t="s">
        <v>178</v>
      </c>
      <c r="F44" s="108"/>
      <c r="G44" s="107">
        <v>530104</v>
      </c>
      <c r="H44" s="107"/>
      <c r="I44" s="106"/>
      <c r="J44" s="107" t="s">
        <v>179</v>
      </c>
      <c r="K44" s="107"/>
      <c r="L44" s="38" t="str">
        <f>IF(COUNTIF(P$6:P44,P44)&gt;1,"",P44)</f>
        <v>0205</v>
      </c>
      <c r="M44" s="40">
        <f t="shared" si="0"/>
        <v>3</v>
      </c>
      <c r="N44" s="23"/>
      <c r="O44" s="24"/>
      <c r="P44" t="str">
        <f t="shared" si="1"/>
        <v>0205</v>
      </c>
    </row>
    <row r="45" spans="1:16" ht="15.9" customHeight="1">
      <c r="A45" s="18">
        <v>40</v>
      </c>
      <c r="B45" s="122" t="s">
        <v>86</v>
      </c>
      <c r="C45" s="105" t="s">
        <v>180</v>
      </c>
      <c r="D45" s="106"/>
      <c r="E45" s="107" t="s">
        <v>181</v>
      </c>
      <c r="F45" s="108"/>
      <c r="G45" s="107">
        <v>590104</v>
      </c>
      <c r="H45" s="107"/>
      <c r="I45" s="106"/>
      <c r="J45" s="107" t="s">
        <v>182</v>
      </c>
      <c r="K45" s="107"/>
      <c r="L45" s="38" t="str">
        <f>IF(COUNTIF(P$6:P45,P45)&gt;1,"",P45)</f>
        <v/>
      </c>
      <c r="M45" s="39">
        <f t="shared" si="0"/>
        <v>1</v>
      </c>
      <c r="N45" s="23"/>
      <c r="O45" s="24"/>
      <c r="P45" t="str">
        <f t="shared" si="1"/>
        <v>03</v>
      </c>
    </row>
    <row r="46" spans="1:16" ht="15.9" customHeight="1">
      <c r="A46" s="18"/>
      <c r="B46" s="98">
        <v>45788</v>
      </c>
      <c r="C46" s="99" t="s">
        <v>183</v>
      </c>
      <c r="D46" s="100"/>
      <c r="E46" s="101" t="s">
        <v>184</v>
      </c>
      <c r="F46" s="102"/>
      <c r="G46" s="101">
        <v>590104</v>
      </c>
      <c r="H46" s="101"/>
      <c r="I46" s="100"/>
      <c r="J46" s="101" t="s">
        <v>102</v>
      </c>
      <c r="K46" s="101"/>
      <c r="L46" s="36" t="str">
        <f>IF(COUNTIF(P$6:P46,P46)&gt;1,"",P46)</f>
        <v/>
      </c>
      <c r="M46" s="37">
        <f t="shared" si="0"/>
        <v>2</v>
      </c>
      <c r="N46" s="21"/>
      <c r="O46" s="22"/>
      <c r="P46" t="str">
        <f t="shared" si="1"/>
        <v>0104</v>
      </c>
    </row>
    <row r="47" spans="1:16" ht="15.9" customHeight="1">
      <c r="A47" s="18"/>
      <c r="B47" s="104">
        <v>45788</v>
      </c>
      <c r="C47" s="105" t="s">
        <v>185</v>
      </c>
      <c r="D47" s="106"/>
      <c r="E47" s="107" t="s">
        <v>186</v>
      </c>
      <c r="F47" s="108"/>
      <c r="G47" s="107">
        <v>590104</v>
      </c>
      <c r="H47" s="107"/>
      <c r="I47" s="106"/>
      <c r="J47" s="107" t="s">
        <v>102</v>
      </c>
      <c r="K47" s="107"/>
      <c r="L47" s="38" t="str">
        <f>IF(COUNTIF(P$6:P47,P47)&gt;1,"",P47)</f>
        <v/>
      </c>
      <c r="M47" s="39">
        <f t="shared" si="0"/>
        <v>2</v>
      </c>
      <c r="N47" s="23"/>
      <c r="O47" s="24"/>
      <c r="P47" t="str">
        <f t="shared" si="1"/>
        <v>0104</v>
      </c>
    </row>
    <row r="48" spans="1:16" ht="15.9" customHeight="1">
      <c r="A48" s="18"/>
      <c r="B48" s="104">
        <v>45788</v>
      </c>
      <c r="C48" s="105" t="s">
        <v>187</v>
      </c>
      <c r="D48" s="106"/>
      <c r="E48" s="107" t="s">
        <v>188</v>
      </c>
      <c r="F48" s="108"/>
      <c r="G48" s="107">
        <v>590104</v>
      </c>
      <c r="H48" s="107"/>
      <c r="I48" s="106"/>
      <c r="J48" s="107" t="s">
        <v>112</v>
      </c>
      <c r="K48" s="107"/>
      <c r="L48" s="38" t="str">
        <f>IF(COUNTIF(P$6:P48,P48)&gt;1,"",P48)</f>
        <v/>
      </c>
      <c r="M48" s="39">
        <f t="shared" si="0"/>
        <v>1</v>
      </c>
      <c r="N48" s="23"/>
      <c r="O48" s="24"/>
      <c r="P48" t="str">
        <f t="shared" si="1"/>
        <v>03</v>
      </c>
    </row>
    <row r="49" spans="1:16" ht="15.9" customHeight="1">
      <c r="A49" s="18"/>
      <c r="B49" s="104">
        <v>45788</v>
      </c>
      <c r="C49" s="105" t="s">
        <v>189</v>
      </c>
      <c r="D49" s="106"/>
      <c r="E49" s="107" t="s">
        <v>190</v>
      </c>
      <c r="F49" s="108"/>
      <c r="G49" s="107">
        <v>590104</v>
      </c>
      <c r="H49" s="107"/>
      <c r="I49" s="106"/>
      <c r="J49" s="107" t="s">
        <v>89</v>
      </c>
      <c r="K49" s="107"/>
      <c r="L49" s="38" t="str">
        <f>IF(COUNTIF(P$6:P49,P49)&gt;1,"",P49)</f>
        <v/>
      </c>
      <c r="M49" s="39">
        <f t="shared" si="0"/>
        <v>3</v>
      </c>
      <c r="N49" s="23"/>
      <c r="O49" s="24"/>
      <c r="P49" t="str">
        <f t="shared" si="1"/>
        <v>02002</v>
      </c>
    </row>
    <row r="50" spans="1:16" ht="15.9" customHeight="1">
      <c r="A50" s="18"/>
      <c r="B50" s="104">
        <v>45788</v>
      </c>
      <c r="C50" s="105" t="s">
        <v>191</v>
      </c>
      <c r="D50" s="106"/>
      <c r="E50" s="107" t="s">
        <v>192</v>
      </c>
      <c r="F50" s="108"/>
      <c r="G50" s="107">
        <v>590104</v>
      </c>
      <c r="H50" s="107"/>
      <c r="I50" s="106"/>
      <c r="J50" s="107" t="s">
        <v>193</v>
      </c>
      <c r="K50" s="107"/>
      <c r="L50" s="38" t="str">
        <f>IF(COUNTIF(P$6:P50,P50)&gt;1,"",P50)</f>
        <v>0209</v>
      </c>
      <c r="M50" s="39">
        <f t="shared" si="0"/>
        <v>3</v>
      </c>
      <c r="N50" s="23"/>
      <c r="O50" s="24"/>
      <c r="P50" t="str">
        <f t="shared" si="1"/>
        <v>0209</v>
      </c>
    </row>
    <row r="51" spans="1:16" ht="15.9" customHeight="1">
      <c r="A51" s="18"/>
      <c r="B51" s="104">
        <v>45788</v>
      </c>
      <c r="C51" s="105" t="s">
        <v>194</v>
      </c>
      <c r="D51" s="106"/>
      <c r="E51" s="107" t="s">
        <v>195</v>
      </c>
      <c r="F51" s="108"/>
      <c r="G51" s="107">
        <v>510104</v>
      </c>
      <c r="H51" s="107"/>
      <c r="I51" s="106"/>
      <c r="J51" s="107" t="s">
        <v>196</v>
      </c>
      <c r="K51" s="107"/>
      <c r="L51" s="38" t="str">
        <f>IF(COUNTIF(P$6:P51,P51)&gt;1,"",P51)</f>
        <v>0204</v>
      </c>
      <c r="M51" s="39">
        <f t="shared" si="0"/>
        <v>3</v>
      </c>
      <c r="N51" s="23"/>
      <c r="O51" s="24"/>
      <c r="P51" t="str">
        <f t="shared" si="1"/>
        <v>0204</v>
      </c>
    </row>
    <row r="52" spans="1:16" ht="15.9" customHeight="1">
      <c r="A52" s="18"/>
      <c r="B52" s="104"/>
      <c r="C52" s="105"/>
      <c r="D52" s="106"/>
      <c r="E52" s="107"/>
      <c r="F52" s="108"/>
      <c r="G52" s="107"/>
      <c r="H52" s="107"/>
      <c r="I52" s="106"/>
      <c r="J52" s="107"/>
      <c r="K52" s="107"/>
      <c r="L52" s="38" t="str">
        <f>IF(COUNTIF(P$6:P52,P52)&gt;1,"",P52)</f>
        <v/>
      </c>
      <c r="M52" s="39" t="str">
        <f t="shared" si="0"/>
        <v/>
      </c>
      <c r="N52" s="23"/>
      <c r="O52" s="24"/>
      <c r="P52" t="str">
        <f t="shared" si="1"/>
        <v/>
      </c>
    </row>
    <row r="53" spans="1:16" ht="15.9" customHeight="1">
      <c r="A53" s="18"/>
      <c r="B53" s="104"/>
      <c r="C53" s="105"/>
      <c r="D53" s="106"/>
      <c r="E53" s="107"/>
      <c r="F53" s="108"/>
      <c r="G53" s="107"/>
      <c r="H53" s="107"/>
      <c r="I53" s="106"/>
      <c r="J53" s="107"/>
      <c r="K53" s="107"/>
      <c r="L53" s="38" t="str">
        <f>IF(COUNTIF(P$6:P53,P53)&gt;1,"",P53)</f>
        <v/>
      </c>
      <c r="M53" s="39" t="str">
        <f t="shared" si="0"/>
        <v/>
      </c>
      <c r="N53" s="23"/>
      <c r="O53" s="24"/>
      <c r="P53" t="str">
        <f t="shared" si="1"/>
        <v/>
      </c>
    </row>
    <row r="54" spans="1:16" ht="15.9" customHeight="1">
      <c r="A54" s="18"/>
      <c r="B54" s="104"/>
      <c r="C54" s="105"/>
      <c r="D54" s="106"/>
      <c r="E54" s="107"/>
      <c r="F54" s="108"/>
      <c r="G54" s="107"/>
      <c r="H54" s="107"/>
      <c r="I54" s="106"/>
      <c r="J54" s="107"/>
      <c r="K54" s="107"/>
      <c r="L54" s="38" t="str">
        <f>IF(COUNTIF(P$6:P54,P54)&gt;1,"",P54)</f>
        <v/>
      </c>
      <c r="M54" s="40" t="str">
        <f t="shared" si="0"/>
        <v/>
      </c>
      <c r="N54" s="23"/>
      <c r="O54" s="24"/>
      <c r="P54" t="str">
        <f t="shared" si="1"/>
        <v/>
      </c>
    </row>
    <row r="55" spans="1:16" ht="15.9" customHeight="1">
      <c r="A55" s="18">
        <v>50</v>
      </c>
      <c r="B55" s="104"/>
      <c r="C55" s="105"/>
      <c r="D55" s="106"/>
      <c r="E55" s="107"/>
      <c r="F55" s="108"/>
      <c r="G55" s="107"/>
      <c r="H55" s="107"/>
      <c r="I55" s="106"/>
      <c r="J55" s="107"/>
      <c r="K55" s="107"/>
      <c r="L55" s="38" t="str">
        <f>IF(COUNTIF(P$6:P55,P55)&gt;1,"",P55)</f>
        <v/>
      </c>
      <c r="M55" s="39" t="str">
        <f t="shared" si="0"/>
        <v/>
      </c>
      <c r="N55" s="23"/>
      <c r="O55" s="25"/>
      <c r="P55" t="str">
        <f t="shared" si="1"/>
        <v/>
      </c>
    </row>
    <row r="56" spans="1:16" ht="15.9" customHeight="1">
      <c r="B56" s="4"/>
      <c r="C56" s="6" t="s">
        <v>19</v>
      </c>
      <c r="D56" s="46"/>
      <c r="E56" s="45">
        <f>COUNTA(E6:E55)</f>
        <v>46</v>
      </c>
      <c r="F56" s="5"/>
      <c r="G56" s="4"/>
      <c r="H56" s="4"/>
      <c r="I56" s="4"/>
      <c r="J56" s="4"/>
      <c r="K56" s="6" t="s">
        <v>19</v>
      </c>
      <c r="L56" s="43">
        <f>50-COUNTIF(L6:L55,"")</f>
        <v>15</v>
      </c>
      <c r="M56" s="44">
        <f>SUM(M6:M55)</f>
        <v>107</v>
      </c>
      <c r="N56" s="5"/>
      <c r="O56" s="4"/>
    </row>
  </sheetData>
  <sheetProtection sheet="1" objects="1" scenarios="1"/>
  <mergeCells count="6">
    <mergeCell ref="F1:G1"/>
    <mergeCell ref="H1:I1"/>
    <mergeCell ref="K1:N1"/>
    <mergeCell ref="D2:E2"/>
    <mergeCell ref="F2:G2"/>
    <mergeCell ref="H2:I2"/>
  </mergeCells>
  <phoneticPr fontId="1"/>
  <pageMargins left="0.68" right="0.18" top="1" bottom="0.99" header="0.51200000000000001" footer="0.51200000000000001"/>
  <pageSetup paperSize="9" scale="80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52F74-4256-4956-9CAC-2FF639CD87BD}">
  <sheetPr codeName="Sheet1"/>
  <dimension ref="A1:P56"/>
  <sheetViews>
    <sheetView workbookViewId="0">
      <selection activeCell="B6" sqref="B6:K55"/>
    </sheetView>
  </sheetViews>
  <sheetFormatPr defaultRowHeight="14.4"/>
  <cols>
    <col min="1" max="1" width="3.69921875" style="3" customWidth="1"/>
    <col min="2" max="3" width="8.69921875" style="2" customWidth="1"/>
    <col min="4" max="4" width="1.59765625" style="2" customWidth="1"/>
    <col min="5" max="5" width="12.59765625" style="2" customWidth="1"/>
    <col min="6" max="6" width="1.59765625" style="2" customWidth="1"/>
    <col min="7" max="7" width="11.3984375" style="2" customWidth="1"/>
    <col min="8" max="8" width="6.59765625" style="2" customWidth="1"/>
    <col min="9" max="9" width="1.59765625" style="2" customWidth="1"/>
    <col min="10" max="10" width="11.5" style="2" customWidth="1"/>
    <col min="11" max="11" width="6.59765625" style="2" customWidth="1"/>
    <col min="12" max="12" width="8.59765625" style="33" customWidth="1"/>
    <col min="13" max="13" width="6.69921875" style="2" customWidth="1"/>
    <col min="14" max="14" width="8.8984375" style="2" customWidth="1"/>
    <col min="15" max="15" width="8.5" style="2" bestFit="1" customWidth="1"/>
    <col min="16" max="16" width="8.3984375" hidden="1" customWidth="1"/>
  </cols>
  <sheetData>
    <row r="1" spans="1:16" ht="16.2">
      <c r="A1" s="28" t="s">
        <v>67</v>
      </c>
      <c r="B1" s="1"/>
      <c r="E1" s="2" t="s">
        <v>0</v>
      </c>
      <c r="F1" s="172" t="s">
        <v>1</v>
      </c>
      <c r="G1" s="172"/>
      <c r="H1" s="173">
        <f>YEAR(ｻﾏﾘｰｼｰﾄ!B46)</f>
        <v>2025</v>
      </c>
      <c r="I1" s="174"/>
      <c r="J1" s="7"/>
      <c r="K1" s="175" t="str">
        <f>ｻﾏﾘｰｼｰﾄ!K5</f>
        <v>第23回津軽海峡コンテスト</v>
      </c>
      <c r="L1" s="175"/>
      <c r="M1" s="175"/>
      <c r="N1" s="175"/>
      <c r="O1" s="7" t="s">
        <v>2</v>
      </c>
    </row>
    <row r="2" spans="1:16">
      <c r="B2" s="3" t="s">
        <v>3</v>
      </c>
      <c r="C2" s="3"/>
      <c r="D2" s="176" t="str">
        <f>IF(ｻﾏﾘｰｼｰﾄ!K14="","",ｻﾏﾘｰｼｰﾄ!K14)</f>
        <v>JH8CBH</v>
      </c>
      <c r="E2" s="176"/>
      <c r="F2" s="172" t="s">
        <v>4</v>
      </c>
      <c r="G2" s="172"/>
      <c r="H2" s="177">
        <v>430</v>
      </c>
      <c r="I2" s="178"/>
      <c r="J2" s="3" t="s">
        <v>5</v>
      </c>
      <c r="K2" s="19" t="s">
        <v>6</v>
      </c>
      <c r="L2" s="32"/>
      <c r="M2" s="19"/>
      <c r="N2" s="20">
        <v>1</v>
      </c>
      <c r="O2" s="27" t="s">
        <v>79</v>
      </c>
    </row>
    <row r="3" spans="1:16">
      <c r="B3" s="3"/>
      <c r="C3" s="3"/>
      <c r="D3" s="3"/>
      <c r="E3" s="3"/>
      <c r="F3" s="3"/>
      <c r="G3" s="3"/>
      <c r="H3" s="3"/>
      <c r="I3" s="3"/>
      <c r="J3" s="3"/>
      <c r="K3" s="3"/>
      <c r="L3" s="32"/>
      <c r="M3" s="3"/>
      <c r="N3" s="3"/>
      <c r="O3" s="3"/>
    </row>
    <row r="4" spans="1:16" ht="15.9" customHeight="1">
      <c r="A4" s="18"/>
      <c r="B4" s="12" t="s">
        <v>68</v>
      </c>
      <c r="C4" s="13"/>
      <c r="D4" s="14" t="s">
        <v>7</v>
      </c>
      <c r="E4" s="15"/>
      <c r="F4" s="14" t="s">
        <v>8</v>
      </c>
      <c r="G4" s="15"/>
      <c r="H4" s="15"/>
      <c r="I4" s="15"/>
      <c r="J4" s="15"/>
      <c r="K4" s="15"/>
      <c r="L4" s="16" t="s">
        <v>9</v>
      </c>
      <c r="M4" s="16" t="s">
        <v>10</v>
      </c>
      <c r="N4" s="16" t="s">
        <v>11</v>
      </c>
      <c r="O4" s="17" t="s">
        <v>12</v>
      </c>
    </row>
    <row r="5" spans="1:16" ht="15.9" customHeight="1">
      <c r="A5" s="18"/>
      <c r="B5" s="8" t="s">
        <v>69</v>
      </c>
      <c r="C5" s="9"/>
      <c r="D5" s="29" t="s">
        <v>70</v>
      </c>
      <c r="E5" s="11"/>
      <c r="F5" s="10" t="s">
        <v>13</v>
      </c>
      <c r="G5" s="11"/>
      <c r="H5" s="11"/>
      <c r="I5" s="10" t="s">
        <v>14</v>
      </c>
      <c r="J5" s="26"/>
      <c r="K5" s="11"/>
      <c r="L5" s="30" t="s">
        <v>15</v>
      </c>
      <c r="M5" s="30" t="s">
        <v>16</v>
      </c>
      <c r="N5" s="30" t="s">
        <v>17</v>
      </c>
      <c r="O5" s="31" t="s">
        <v>18</v>
      </c>
    </row>
    <row r="6" spans="1:16" ht="15.9" customHeight="1">
      <c r="A6" s="18"/>
      <c r="B6" s="98"/>
      <c r="C6" s="99"/>
      <c r="D6" s="100"/>
      <c r="E6" s="101"/>
      <c r="F6" s="102"/>
      <c r="G6" s="101"/>
      <c r="H6" s="101"/>
      <c r="I6" s="100"/>
      <c r="J6" s="103"/>
      <c r="K6" s="101"/>
      <c r="L6" s="36" t="str">
        <f>IF(COUNTIF(P$6:P6,P6)&gt;1,"",P6)</f>
        <v/>
      </c>
      <c r="M6" s="37" t="str">
        <f>IF(E6="","",IF(LEFT(P6,2)="02",3,IF(LEFT(P6,2)="01",2,1)))</f>
        <v/>
      </c>
      <c r="N6" s="21"/>
      <c r="O6" s="22"/>
      <c r="P6" t="str">
        <f>IF(E6="","",RIGHT(J6,LEN(J6)-2))</f>
        <v/>
      </c>
    </row>
    <row r="7" spans="1:16" ht="15.9" customHeight="1">
      <c r="A7" s="18"/>
      <c r="B7" s="104"/>
      <c r="C7" s="105"/>
      <c r="D7" s="106"/>
      <c r="E7" s="107"/>
      <c r="F7" s="108"/>
      <c r="G7" s="103"/>
      <c r="H7" s="107"/>
      <c r="I7" s="106"/>
      <c r="J7" s="103"/>
      <c r="K7" s="107"/>
      <c r="L7" s="38" t="str">
        <f>IF(COUNTIF(P$6:P7,P7)&gt;1,"",P7)</f>
        <v/>
      </c>
      <c r="M7" s="39" t="str">
        <f t="shared" ref="M7:M55" si="0">IF(E7="","",IF(LEFT(P7,2)="02",3,IF(LEFT(P7,2)="01",2,1)))</f>
        <v/>
      </c>
      <c r="N7" s="23"/>
      <c r="O7" s="24"/>
      <c r="P7" t="str">
        <f t="shared" ref="P7:P55" si="1">IF(E7="","",RIGHT(J7,LEN(J7)-2))</f>
        <v/>
      </c>
    </row>
    <row r="8" spans="1:16" ht="15.9" customHeight="1">
      <c r="A8" s="18"/>
      <c r="B8" s="104"/>
      <c r="C8" s="105"/>
      <c r="D8" s="106"/>
      <c r="E8" s="107"/>
      <c r="F8" s="108"/>
      <c r="G8" s="107"/>
      <c r="H8" s="107"/>
      <c r="I8" s="106"/>
      <c r="J8" s="103"/>
      <c r="K8" s="107"/>
      <c r="L8" s="38" t="str">
        <f>IF(COUNTIF(P$6:P8,P8)&gt;1,"",P8)</f>
        <v/>
      </c>
      <c r="M8" s="39" t="str">
        <f t="shared" si="0"/>
        <v/>
      </c>
      <c r="N8" s="23"/>
      <c r="O8" s="24"/>
      <c r="P8" t="str">
        <f t="shared" si="1"/>
        <v/>
      </c>
    </row>
    <row r="9" spans="1:16" ht="15.9" customHeight="1">
      <c r="A9" s="18"/>
      <c r="B9" s="104"/>
      <c r="C9" s="105"/>
      <c r="D9" s="106"/>
      <c r="E9" s="107"/>
      <c r="F9" s="108"/>
      <c r="G9" s="107"/>
      <c r="H9" s="107"/>
      <c r="I9" s="106"/>
      <c r="J9" s="103"/>
      <c r="K9" s="107"/>
      <c r="L9" s="38" t="str">
        <f>IF(COUNTIF(P$6:P9,P9)&gt;1,"",P9)</f>
        <v/>
      </c>
      <c r="M9" s="39" t="str">
        <f t="shared" si="0"/>
        <v/>
      </c>
      <c r="N9" s="23"/>
      <c r="O9" s="24"/>
      <c r="P9" t="str">
        <f t="shared" si="1"/>
        <v/>
      </c>
    </row>
    <row r="10" spans="1:16" ht="15.9" customHeight="1">
      <c r="A10" s="18"/>
      <c r="B10" s="104"/>
      <c r="C10" s="105"/>
      <c r="D10" s="106"/>
      <c r="E10" s="107"/>
      <c r="F10" s="108"/>
      <c r="G10" s="107"/>
      <c r="H10" s="107"/>
      <c r="I10" s="106"/>
      <c r="J10" s="103"/>
      <c r="K10" s="107"/>
      <c r="L10" s="38" t="str">
        <f>IF(COUNTIF(P$6:P10,P10)&gt;1,"",P10)</f>
        <v/>
      </c>
      <c r="M10" s="39" t="str">
        <f t="shared" si="0"/>
        <v/>
      </c>
      <c r="N10" s="23"/>
      <c r="O10" s="24"/>
      <c r="P10" t="str">
        <f t="shared" si="1"/>
        <v/>
      </c>
    </row>
    <row r="11" spans="1:16" ht="15.9" customHeight="1">
      <c r="A11" s="18"/>
      <c r="B11" s="104"/>
      <c r="C11" s="105"/>
      <c r="D11" s="106"/>
      <c r="E11" s="107"/>
      <c r="F11" s="108"/>
      <c r="G11" s="107"/>
      <c r="H11" s="107"/>
      <c r="I11" s="106"/>
      <c r="J11" s="103"/>
      <c r="K11" s="107"/>
      <c r="L11" s="38" t="str">
        <f>IF(COUNTIF(P$6:P11,P11)&gt;1,"",P11)</f>
        <v/>
      </c>
      <c r="M11" s="39" t="str">
        <f t="shared" si="0"/>
        <v/>
      </c>
      <c r="N11" s="23"/>
      <c r="O11" s="24"/>
      <c r="P11" t="str">
        <f t="shared" si="1"/>
        <v/>
      </c>
    </row>
    <row r="12" spans="1:16" ht="15.9" customHeight="1">
      <c r="A12" s="18"/>
      <c r="B12" s="104"/>
      <c r="C12" s="105"/>
      <c r="D12" s="106"/>
      <c r="E12" s="107"/>
      <c r="F12" s="108"/>
      <c r="G12" s="107"/>
      <c r="H12" s="107"/>
      <c r="I12" s="106"/>
      <c r="J12" s="103"/>
      <c r="K12" s="107"/>
      <c r="L12" s="38" t="str">
        <f>IF(COUNTIF(P$6:P12,P12)&gt;1,"",P12)</f>
        <v/>
      </c>
      <c r="M12" s="39" t="str">
        <f t="shared" si="0"/>
        <v/>
      </c>
      <c r="N12" s="23"/>
      <c r="O12" s="24"/>
      <c r="P12" t="str">
        <f t="shared" si="1"/>
        <v/>
      </c>
    </row>
    <row r="13" spans="1:16" ht="15.9" customHeight="1">
      <c r="A13" s="18"/>
      <c r="B13" s="104"/>
      <c r="C13" s="105"/>
      <c r="D13" s="106"/>
      <c r="E13" s="107"/>
      <c r="F13" s="108"/>
      <c r="G13" s="107"/>
      <c r="H13" s="107"/>
      <c r="I13" s="106"/>
      <c r="J13" s="103"/>
      <c r="K13" s="107"/>
      <c r="L13" s="38" t="str">
        <f>IF(COUNTIF(P$6:P13,P13)&gt;1,"",P13)</f>
        <v/>
      </c>
      <c r="M13" s="39" t="str">
        <f t="shared" si="0"/>
        <v/>
      </c>
      <c r="N13" s="23"/>
      <c r="O13" s="24"/>
      <c r="P13" t="str">
        <f t="shared" si="1"/>
        <v/>
      </c>
    </row>
    <row r="14" spans="1:16" ht="15.9" customHeight="1">
      <c r="A14" s="18"/>
      <c r="B14" s="104"/>
      <c r="C14" s="105"/>
      <c r="D14" s="106"/>
      <c r="E14" s="107"/>
      <c r="F14" s="108"/>
      <c r="G14" s="107"/>
      <c r="H14" s="107"/>
      <c r="I14" s="106"/>
      <c r="J14" s="103"/>
      <c r="K14" s="107"/>
      <c r="L14" s="38" t="str">
        <f>IF(COUNTIF(P$6:P14,P14)&gt;1,"",P14)</f>
        <v/>
      </c>
      <c r="M14" s="40" t="str">
        <f t="shared" si="0"/>
        <v/>
      </c>
      <c r="N14" s="23"/>
      <c r="O14" s="24"/>
      <c r="P14" t="str">
        <f t="shared" si="1"/>
        <v/>
      </c>
    </row>
    <row r="15" spans="1:16" ht="15.9" customHeight="1">
      <c r="A15" s="18">
        <v>10</v>
      </c>
      <c r="B15" s="104"/>
      <c r="C15" s="105"/>
      <c r="D15" s="106"/>
      <c r="E15" s="107"/>
      <c r="F15" s="108"/>
      <c r="G15" s="107"/>
      <c r="H15" s="107"/>
      <c r="I15" s="106"/>
      <c r="J15" s="103"/>
      <c r="K15" s="107"/>
      <c r="L15" s="38" t="str">
        <f>IF(COUNTIF(P$6:P15,P15)&gt;1,"",P15)</f>
        <v/>
      </c>
      <c r="M15" s="39" t="str">
        <f t="shared" si="0"/>
        <v/>
      </c>
      <c r="N15" s="23"/>
      <c r="O15" s="24"/>
      <c r="P15" t="str">
        <f t="shared" si="1"/>
        <v/>
      </c>
    </row>
    <row r="16" spans="1:16" ht="15.9" customHeight="1">
      <c r="A16" s="18"/>
      <c r="B16" s="98"/>
      <c r="C16" s="99"/>
      <c r="D16" s="100"/>
      <c r="E16" s="101"/>
      <c r="F16" s="102"/>
      <c r="G16" s="101"/>
      <c r="H16" s="101"/>
      <c r="I16" s="100"/>
      <c r="J16" s="109"/>
      <c r="K16" s="101"/>
      <c r="L16" s="36" t="str">
        <f>IF(COUNTIF(P$6:P16,P16)&gt;1,"",P16)</f>
        <v/>
      </c>
      <c r="M16" s="37" t="str">
        <f t="shared" si="0"/>
        <v/>
      </c>
      <c r="N16" s="21"/>
      <c r="O16" s="22"/>
      <c r="P16" t="str">
        <f t="shared" si="1"/>
        <v/>
      </c>
    </row>
    <row r="17" spans="1:16" ht="15.9" customHeight="1">
      <c r="A17" s="18"/>
      <c r="B17" s="104"/>
      <c r="C17" s="105"/>
      <c r="D17" s="106"/>
      <c r="E17" s="107"/>
      <c r="F17" s="108"/>
      <c r="G17" s="107"/>
      <c r="H17" s="107"/>
      <c r="I17" s="106"/>
      <c r="J17" s="103"/>
      <c r="K17" s="107"/>
      <c r="L17" s="38" t="str">
        <f>IF(COUNTIF(P$6:P17,P17)&gt;1,"",P17)</f>
        <v/>
      </c>
      <c r="M17" s="39" t="str">
        <f t="shared" si="0"/>
        <v/>
      </c>
      <c r="N17" s="23"/>
      <c r="O17" s="24"/>
      <c r="P17" t="str">
        <f t="shared" si="1"/>
        <v/>
      </c>
    </row>
    <row r="18" spans="1:16" ht="15.9" customHeight="1">
      <c r="A18" s="18"/>
      <c r="B18" s="104"/>
      <c r="C18" s="105"/>
      <c r="D18" s="106"/>
      <c r="E18" s="107"/>
      <c r="F18" s="108"/>
      <c r="G18" s="107"/>
      <c r="H18" s="107"/>
      <c r="I18" s="106"/>
      <c r="J18" s="103"/>
      <c r="K18" s="107"/>
      <c r="L18" s="38" t="str">
        <f>IF(COUNTIF(P$6:P18,P18)&gt;1,"",P18)</f>
        <v/>
      </c>
      <c r="M18" s="39" t="str">
        <f t="shared" si="0"/>
        <v/>
      </c>
      <c r="N18" s="23"/>
      <c r="O18" s="24"/>
      <c r="P18" t="str">
        <f t="shared" si="1"/>
        <v/>
      </c>
    </row>
    <row r="19" spans="1:16" ht="15.9" customHeight="1">
      <c r="A19" s="18"/>
      <c r="B19" s="104"/>
      <c r="C19" s="105"/>
      <c r="D19" s="106"/>
      <c r="E19" s="107"/>
      <c r="F19" s="108"/>
      <c r="G19" s="107"/>
      <c r="H19" s="107"/>
      <c r="I19" s="106"/>
      <c r="J19" s="103"/>
      <c r="K19" s="107"/>
      <c r="L19" s="38" t="str">
        <f>IF(COUNTIF(P$6:P19,P19)&gt;1,"",P19)</f>
        <v/>
      </c>
      <c r="M19" s="39" t="str">
        <f t="shared" si="0"/>
        <v/>
      </c>
      <c r="N19" s="23"/>
      <c r="O19" s="24"/>
      <c r="P19" t="str">
        <f t="shared" si="1"/>
        <v/>
      </c>
    </row>
    <row r="20" spans="1:16" ht="15.9" customHeight="1">
      <c r="A20" s="18"/>
      <c r="B20" s="104"/>
      <c r="C20" s="105"/>
      <c r="D20" s="106"/>
      <c r="E20" s="107"/>
      <c r="F20" s="108"/>
      <c r="G20" s="107"/>
      <c r="H20" s="107"/>
      <c r="I20" s="106"/>
      <c r="J20" s="103"/>
      <c r="K20" s="107"/>
      <c r="L20" s="38" t="str">
        <f>IF(COUNTIF(P$6:P20,P20)&gt;1,"",P20)</f>
        <v/>
      </c>
      <c r="M20" s="39" t="str">
        <f t="shared" si="0"/>
        <v/>
      </c>
      <c r="N20" s="23"/>
      <c r="O20" s="24"/>
      <c r="P20" t="str">
        <f t="shared" si="1"/>
        <v/>
      </c>
    </row>
    <row r="21" spans="1:16" ht="15.9" customHeight="1">
      <c r="A21" s="18"/>
      <c r="B21" s="104"/>
      <c r="C21" s="105"/>
      <c r="D21" s="106"/>
      <c r="E21" s="107"/>
      <c r="F21" s="108"/>
      <c r="G21" s="107"/>
      <c r="H21" s="107"/>
      <c r="I21" s="106"/>
      <c r="J21" s="103"/>
      <c r="K21" s="107"/>
      <c r="L21" s="38" t="str">
        <f>IF(COUNTIF(P$6:P21,P21)&gt;1,"",P21)</f>
        <v/>
      </c>
      <c r="M21" s="39" t="str">
        <f t="shared" si="0"/>
        <v/>
      </c>
      <c r="N21" s="23"/>
      <c r="O21" s="24"/>
      <c r="P21" t="str">
        <f t="shared" si="1"/>
        <v/>
      </c>
    </row>
    <row r="22" spans="1:16" ht="15.9" customHeight="1">
      <c r="A22" s="18"/>
      <c r="B22" s="104"/>
      <c r="C22" s="105"/>
      <c r="D22" s="106"/>
      <c r="E22" s="107"/>
      <c r="F22" s="108"/>
      <c r="G22" s="107"/>
      <c r="H22" s="107"/>
      <c r="I22" s="106"/>
      <c r="J22" s="103"/>
      <c r="K22" s="107"/>
      <c r="L22" s="38" t="str">
        <f>IF(COUNTIF(P$6:P22,P22)&gt;1,"",P22)</f>
        <v/>
      </c>
      <c r="M22" s="39" t="str">
        <f t="shared" si="0"/>
        <v/>
      </c>
      <c r="N22" s="23"/>
      <c r="O22" s="24"/>
      <c r="P22" t="str">
        <f t="shared" si="1"/>
        <v/>
      </c>
    </row>
    <row r="23" spans="1:16" ht="15.9" customHeight="1">
      <c r="A23" s="18"/>
      <c r="B23" s="104"/>
      <c r="C23" s="105"/>
      <c r="D23" s="106"/>
      <c r="E23" s="107"/>
      <c r="F23" s="108"/>
      <c r="G23" s="107"/>
      <c r="H23" s="107"/>
      <c r="I23" s="106"/>
      <c r="J23" s="103"/>
      <c r="K23" s="107"/>
      <c r="L23" s="38" t="str">
        <f>IF(COUNTIF(P$6:P23,P23)&gt;1,"",P23)</f>
        <v/>
      </c>
      <c r="M23" s="39" t="str">
        <f t="shared" si="0"/>
        <v/>
      </c>
      <c r="N23" s="23"/>
      <c r="O23" s="24"/>
      <c r="P23" t="str">
        <f t="shared" si="1"/>
        <v/>
      </c>
    </row>
    <row r="24" spans="1:16" ht="15.9" customHeight="1">
      <c r="A24" s="18"/>
      <c r="B24" s="104"/>
      <c r="C24" s="105"/>
      <c r="D24" s="106"/>
      <c r="E24" s="107"/>
      <c r="F24" s="108"/>
      <c r="G24" s="107"/>
      <c r="H24" s="107"/>
      <c r="I24" s="106"/>
      <c r="J24" s="103"/>
      <c r="K24" s="107"/>
      <c r="L24" s="38" t="str">
        <f>IF(COUNTIF(P$6:P24,P24)&gt;1,"",P24)</f>
        <v/>
      </c>
      <c r="M24" s="40" t="str">
        <f t="shared" si="0"/>
        <v/>
      </c>
      <c r="N24" s="23"/>
      <c r="O24" s="24"/>
      <c r="P24" t="str">
        <f t="shared" si="1"/>
        <v/>
      </c>
    </row>
    <row r="25" spans="1:16" ht="15.9" customHeight="1">
      <c r="A25" s="18">
        <v>20</v>
      </c>
      <c r="B25" s="104"/>
      <c r="C25" s="105"/>
      <c r="D25" s="106"/>
      <c r="E25" s="107"/>
      <c r="F25" s="108"/>
      <c r="G25" s="107"/>
      <c r="H25" s="107"/>
      <c r="I25" s="106"/>
      <c r="J25" s="103"/>
      <c r="K25" s="107"/>
      <c r="L25" s="38" t="str">
        <f>IF(COUNTIF(P$6:P25,P25)&gt;1,"",P25)</f>
        <v/>
      </c>
      <c r="M25" s="39" t="str">
        <f t="shared" si="0"/>
        <v/>
      </c>
      <c r="N25" s="23"/>
      <c r="O25" s="24"/>
      <c r="P25" t="str">
        <f t="shared" si="1"/>
        <v/>
      </c>
    </row>
    <row r="26" spans="1:16" ht="15.9" customHeight="1">
      <c r="A26" s="18"/>
      <c r="B26" s="98"/>
      <c r="C26" s="99"/>
      <c r="D26" s="100"/>
      <c r="E26" s="101"/>
      <c r="F26" s="102"/>
      <c r="G26" s="101"/>
      <c r="H26" s="101"/>
      <c r="I26" s="100"/>
      <c r="J26" s="109"/>
      <c r="K26" s="101"/>
      <c r="L26" s="36" t="str">
        <f>IF(COUNTIF(P$6:P26,P26)&gt;1,"",P26)</f>
        <v/>
      </c>
      <c r="M26" s="37" t="str">
        <f t="shared" si="0"/>
        <v/>
      </c>
      <c r="N26" s="21"/>
      <c r="O26" s="22"/>
      <c r="P26" t="str">
        <f t="shared" si="1"/>
        <v/>
      </c>
    </row>
    <row r="27" spans="1:16" ht="15.9" customHeight="1">
      <c r="A27" s="18"/>
      <c r="B27" s="104"/>
      <c r="C27" s="105"/>
      <c r="D27" s="106"/>
      <c r="E27" s="107"/>
      <c r="F27" s="108"/>
      <c r="G27" s="107"/>
      <c r="H27" s="107"/>
      <c r="I27" s="106"/>
      <c r="J27" s="103"/>
      <c r="K27" s="107"/>
      <c r="L27" s="38" t="str">
        <f>IF(COUNTIF(P$6:P27,P27)&gt;1,"",P27)</f>
        <v/>
      </c>
      <c r="M27" s="39" t="str">
        <f t="shared" si="0"/>
        <v/>
      </c>
      <c r="N27" s="23"/>
      <c r="O27" s="24"/>
      <c r="P27" t="str">
        <f t="shared" si="1"/>
        <v/>
      </c>
    </row>
    <row r="28" spans="1:16" ht="15.9" customHeight="1">
      <c r="A28" s="18"/>
      <c r="B28" s="104"/>
      <c r="C28" s="105"/>
      <c r="D28" s="106"/>
      <c r="E28" s="107"/>
      <c r="F28" s="108"/>
      <c r="G28" s="107"/>
      <c r="H28" s="107"/>
      <c r="I28" s="106"/>
      <c r="J28" s="103"/>
      <c r="K28" s="107"/>
      <c r="L28" s="38" t="str">
        <f>IF(COUNTIF(P$6:P28,P28)&gt;1,"",P28)</f>
        <v/>
      </c>
      <c r="M28" s="39" t="str">
        <f t="shared" si="0"/>
        <v/>
      </c>
      <c r="N28" s="23"/>
      <c r="O28" s="24"/>
      <c r="P28" t="str">
        <f t="shared" si="1"/>
        <v/>
      </c>
    </row>
    <row r="29" spans="1:16" ht="15.9" customHeight="1">
      <c r="A29" s="18"/>
      <c r="B29" s="104"/>
      <c r="C29" s="105"/>
      <c r="D29" s="106"/>
      <c r="E29" s="107"/>
      <c r="F29" s="108"/>
      <c r="G29" s="107"/>
      <c r="H29" s="107"/>
      <c r="I29" s="106"/>
      <c r="J29" s="103"/>
      <c r="K29" s="107"/>
      <c r="L29" s="38" t="str">
        <f>IF(COUNTIF(P$6:P29,P29)&gt;1,"",P29)</f>
        <v/>
      </c>
      <c r="M29" s="39" t="str">
        <f t="shared" si="0"/>
        <v/>
      </c>
      <c r="N29" s="23"/>
      <c r="O29" s="24"/>
      <c r="P29" t="str">
        <f t="shared" si="1"/>
        <v/>
      </c>
    </row>
    <row r="30" spans="1:16" ht="15.9" customHeight="1">
      <c r="A30" s="18"/>
      <c r="B30" s="104"/>
      <c r="C30" s="105"/>
      <c r="D30" s="106"/>
      <c r="E30" s="107"/>
      <c r="F30" s="108"/>
      <c r="G30" s="107"/>
      <c r="H30" s="107"/>
      <c r="I30" s="106"/>
      <c r="J30" s="103"/>
      <c r="K30" s="107"/>
      <c r="L30" s="38" t="str">
        <f>IF(COUNTIF(P$6:P30,P30)&gt;1,"",P30)</f>
        <v/>
      </c>
      <c r="M30" s="39" t="str">
        <f t="shared" si="0"/>
        <v/>
      </c>
      <c r="N30" s="23"/>
      <c r="O30" s="24"/>
      <c r="P30" t="str">
        <f t="shared" si="1"/>
        <v/>
      </c>
    </row>
    <row r="31" spans="1:16" ht="15.9" customHeight="1">
      <c r="A31" s="18"/>
      <c r="B31" s="104"/>
      <c r="C31" s="105"/>
      <c r="D31" s="106"/>
      <c r="E31" s="107"/>
      <c r="F31" s="108"/>
      <c r="G31" s="107"/>
      <c r="H31" s="107"/>
      <c r="I31" s="106"/>
      <c r="J31" s="103"/>
      <c r="K31" s="107"/>
      <c r="L31" s="38" t="str">
        <f>IF(COUNTIF(P$6:P31,P31)&gt;1,"",P31)</f>
        <v/>
      </c>
      <c r="M31" s="39" t="str">
        <f t="shared" si="0"/>
        <v/>
      </c>
      <c r="N31" s="23"/>
      <c r="O31" s="24"/>
      <c r="P31" t="str">
        <f t="shared" si="1"/>
        <v/>
      </c>
    </row>
    <row r="32" spans="1:16" ht="15.9" customHeight="1">
      <c r="A32" s="18"/>
      <c r="B32" s="104"/>
      <c r="C32" s="105"/>
      <c r="D32" s="106"/>
      <c r="E32" s="107"/>
      <c r="F32" s="108"/>
      <c r="G32" s="107"/>
      <c r="H32" s="107"/>
      <c r="I32" s="106"/>
      <c r="J32" s="103"/>
      <c r="K32" s="107"/>
      <c r="L32" s="38" t="str">
        <f>IF(COUNTIF(P$6:P32,P32)&gt;1,"",P32)</f>
        <v/>
      </c>
      <c r="M32" s="39" t="str">
        <f t="shared" si="0"/>
        <v/>
      </c>
      <c r="N32" s="23"/>
      <c r="O32" s="24"/>
      <c r="P32" t="str">
        <f t="shared" si="1"/>
        <v/>
      </c>
    </row>
    <row r="33" spans="1:16" ht="15.9" customHeight="1">
      <c r="A33" s="18"/>
      <c r="B33" s="110"/>
      <c r="C33" s="111"/>
      <c r="D33" s="112"/>
      <c r="E33" s="113"/>
      <c r="F33" s="114"/>
      <c r="G33" s="113"/>
      <c r="H33" s="113"/>
      <c r="I33" s="112"/>
      <c r="J33" s="115"/>
      <c r="K33" s="113"/>
      <c r="L33" s="41" t="str">
        <f>IF(COUNTIF(P$6:P33,P33)&gt;1,"",P33)</f>
        <v/>
      </c>
      <c r="M33" s="39" t="str">
        <f t="shared" si="0"/>
        <v/>
      </c>
      <c r="N33" s="23"/>
      <c r="O33" s="24"/>
      <c r="P33" t="str">
        <f t="shared" si="1"/>
        <v/>
      </c>
    </row>
    <row r="34" spans="1:16" ht="15.9" customHeight="1">
      <c r="A34" s="18"/>
      <c r="B34" s="116"/>
      <c r="C34" s="117"/>
      <c r="D34" s="118"/>
      <c r="E34" s="119"/>
      <c r="F34" s="120"/>
      <c r="G34" s="119"/>
      <c r="H34" s="119"/>
      <c r="I34" s="118"/>
      <c r="J34" s="121"/>
      <c r="K34" s="119"/>
      <c r="L34" s="42" t="str">
        <f>IF(COUNTIF(P$6:P34,P34)&gt;1,"",P34)</f>
        <v/>
      </c>
      <c r="M34" s="40" t="str">
        <f t="shared" si="0"/>
        <v/>
      </c>
      <c r="N34" s="23"/>
      <c r="O34" s="24"/>
      <c r="P34" t="str">
        <f t="shared" si="1"/>
        <v/>
      </c>
    </row>
    <row r="35" spans="1:16" ht="15.9" customHeight="1">
      <c r="A35" s="18">
        <v>30</v>
      </c>
      <c r="B35" s="104"/>
      <c r="C35" s="105"/>
      <c r="D35" s="106"/>
      <c r="E35" s="107"/>
      <c r="F35" s="108"/>
      <c r="G35" s="107"/>
      <c r="H35" s="107"/>
      <c r="I35" s="106"/>
      <c r="J35" s="103"/>
      <c r="K35" s="107"/>
      <c r="L35" s="38" t="str">
        <f>IF(COUNTIF(P$6:P35,P35)&gt;1,"",P35)</f>
        <v/>
      </c>
      <c r="M35" s="39" t="str">
        <f t="shared" si="0"/>
        <v/>
      </c>
      <c r="N35" s="23"/>
      <c r="O35" s="24"/>
      <c r="P35" t="str">
        <f t="shared" si="1"/>
        <v/>
      </c>
    </row>
    <row r="36" spans="1:16" ht="15.9" customHeight="1">
      <c r="A36" s="18"/>
      <c r="B36" s="98"/>
      <c r="C36" s="99"/>
      <c r="D36" s="100"/>
      <c r="E36" s="101"/>
      <c r="F36" s="102"/>
      <c r="G36" s="101"/>
      <c r="H36" s="101"/>
      <c r="I36" s="100"/>
      <c r="J36" s="109"/>
      <c r="K36" s="101"/>
      <c r="L36" s="36" t="str">
        <f>IF(COUNTIF(P$6:P36,P36)&gt;1,"",P36)</f>
        <v/>
      </c>
      <c r="M36" s="37" t="str">
        <f t="shared" si="0"/>
        <v/>
      </c>
      <c r="N36" s="21"/>
      <c r="O36" s="22"/>
      <c r="P36" t="str">
        <f t="shared" si="1"/>
        <v/>
      </c>
    </row>
    <row r="37" spans="1:16" ht="15.9" customHeight="1">
      <c r="A37" s="18"/>
      <c r="B37" s="104"/>
      <c r="C37" s="105"/>
      <c r="D37" s="106"/>
      <c r="E37" s="107"/>
      <c r="F37" s="108"/>
      <c r="G37" s="107"/>
      <c r="H37" s="107"/>
      <c r="I37" s="106"/>
      <c r="J37" s="103"/>
      <c r="K37" s="107"/>
      <c r="L37" s="38" t="str">
        <f>IF(COUNTIF(P$6:P37,P37)&gt;1,"",P37)</f>
        <v/>
      </c>
      <c r="M37" s="39" t="str">
        <f t="shared" si="0"/>
        <v/>
      </c>
      <c r="N37" s="23"/>
      <c r="O37" s="24"/>
      <c r="P37" t="str">
        <f t="shared" si="1"/>
        <v/>
      </c>
    </row>
    <row r="38" spans="1:16" ht="15.9" customHeight="1">
      <c r="A38" s="18"/>
      <c r="B38" s="104"/>
      <c r="C38" s="105"/>
      <c r="D38" s="106"/>
      <c r="E38" s="107"/>
      <c r="F38" s="108"/>
      <c r="G38" s="107"/>
      <c r="H38" s="107"/>
      <c r="I38" s="106"/>
      <c r="J38" s="103"/>
      <c r="K38" s="107"/>
      <c r="L38" s="38" t="str">
        <f>IF(COUNTIF(P$6:P38,P38)&gt;1,"",P38)</f>
        <v/>
      </c>
      <c r="M38" s="39" t="str">
        <f t="shared" si="0"/>
        <v/>
      </c>
      <c r="N38" s="23"/>
      <c r="O38" s="24"/>
      <c r="P38" t="str">
        <f t="shared" si="1"/>
        <v/>
      </c>
    </row>
    <row r="39" spans="1:16" ht="15.9" customHeight="1">
      <c r="A39" s="18"/>
      <c r="B39" s="104"/>
      <c r="C39" s="105"/>
      <c r="D39" s="106"/>
      <c r="E39" s="107"/>
      <c r="F39" s="108"/>
      <c r="G39" s="107"/>
      <c r="H39" s="107"/>
      <c r="I39" s="106"/>
      <c r="J39" s="107"/>
      <c r="K39" s="107"/>
      <c r="L39" s="38" t="str">
        <f>IF(COUNTIF(P$6:P39,P39)&gt;1,"",P39)</f>
        <v/>
      </c>
      <c r="M39" s="39" t="str">
        <f t="shared" si="0"/>
        <v/>
      </c>
      <c r="N39" s="23"/>
      <c r="O39" s="24"/>
      <c r="P39" t="str">
        <f t="shared" si="1"/>
        <v/>
      </c>
    </row>
    <row r="40" spans="1:16" ht="15.9" customHeight="1">
      <c r="A40" s="18"/>
      <c r="B40" s="104"/>
      <c r="C40" s="105"/>
      <c r="D40" s="106"/>
      <c r="E40" s="107"/>
      <c r="F40" s="108"/>
      <c r="G40" s="107"/>
      <c r="H40" s="107"/>
      <c r="I40" s="106"/>
      <c r="J40" s="107"/>
      <c r="K40" s="107"/>
      <c r="L40" s="38" t="str">
        <f>IF(COUNTIF(P$6:P40,P40)&gt;1,"",P40)</f>
        <v/>
      </c>
      <c r="M40" s="39" t="str">
        <f t="shared" si="0"/>
        <v/>
      </c>
      <c r="N40" s="23"/>
      <c r="O40" s="24"/>
      <c r="P40" t="str">
        <f t="shared" si="1"/>
        <v/>
      </c>
    </row>
    <row r="41" spans="1:16" ht="15.9" customHeight="1">
      <c r="A41" s="18"/>
      <c r="B41" s="104"/>
      <c r="C41" s="105"/>
      <c r="D41" s="106"/>
      <c r="E41" s="107"/>
      <c r="F41" s="108"/>
      <c r="G41" s="107"/>
      <c r="H41" s="107"/>
      <c r="I41" s="106"/>
      <c r="J41" s="107"/>
      <c r="K41" s="107"/>
      <c r="L41" s="38" t="str">
        <f>IF(COUNTIF(P$6:P41,P41)&gt;1,"",P41)</f>
        <v/>
      </c>
      <c r="M41" s="39" t="str">
        <f t="shared" si="0"/>
        <v/>
      </c>
      <c r="N41" s="23"/>
      <c r="O41" s="24"/>
      <c r="P41" t="str">
        <f t="shared" si="1"/>
        <v/>
      </c>
    </row>
    <row r="42" spans="1:16" ht="15.9" customHeight="1">
      <c r="A42" s="18"/>
      <c r="B42" s="104"/>
      <c r="C42" s="105"/>
      <c r="D42" s="106"/>
      <c r="E42" s="107"/>
      <c r="F42" s="108"/>
      <c r="G42" s="107"/>
      <c r="H42" s="107"/>
      <c r="I42" s="106"/>
      <c r="J42" s="107"/>
      <c r="K42" s="107"/>
      <c r="L42" s="38" t="str">
        <f>IF(COUNTIF(P$6:P42,P42)&gt;1,"",P42)</f>
        <v/>
      </c>
      <c r="M42" s="39" t="str">
        <f t="shared" si="0"/>
        <v/>
      </c>
      <c r="N42" s="23"/>
      <c r="O42" s="24"/>
      <c r="P42" t="str">
        <f t="shared" si="1"/>
        <v/>
      </c>
    </row>
    <row r="43" spans="1:16" ht="15.9" customHeight="1">
      <c r="A43" s="18"/>
      <c r="B43" s="104"/>
      <c r="C43" s="105"/>
      <c r="D43" s="106"/>
      <c r="E43" s="107"/>
      <c r="F43" s="108"/>
      <c r="G43" s="107"/>
      <c r="H43" s="107"/>
      <c r="I43" s="106"/>
      <c r="J43" s="107"/>
      <c r="K43" s="107"/>
      <c r="L43" s="38" t="str">
        <f>IF(COUNTIF(P$6:P43,P43)&gt;1,"",P43)</f>
        <v/>
      </c>
      <c r="M43" s="39" t="str">
        <f t="shared" si="0"/>
        <v/>
      </c>
      <c r="N43" s="23"/>
      <c r="O43" s="24"/>
      <c r="P43" t="str">
        <f t="shared" si="1"/>
        <v/>
      </c>
    </row>
    <row r="44" spans="1:16" ht="15.9" customHeight="1">
      <c r="A44" s="18"/>
      <c r="B44" s="104"/>
      <c r="C44" s="105"/>
      <c r="D44" s="106"/>
      <c r="E44" s="107"/>
      <c r="F44" s="108"/>
      <c r="G44" s="107"/>
      <c r="H44" s="107"/>
      <c r="I44" s="106"/>
      <c r="J44" s="107"/>
      <c r="K44" s="107"/>
      <c r="L44" s="38" t="str">
        <f>IF(COUNTIF(P$6:P44,P44)&gt;1,"",P44)</f>
        <v/>
      </c>
      <c r="M44" s="40" t="str">
        <f t="shared" si="0"/>
        <v/>
      </c>
      <c r="N44" s="23"/>
      <c r="O44" s="24"/>
      <c r="P44" t="str">
        <f t="shared" si="1"/>
        <v/>
      </c>
    </row>
    <row r="45" spans="1:16" ht="15.9" customHeight="1">
      <c r="A45" s="18">
        <v>40</v>
      </c>
      <c r="B45" s="122"/>
      <c r="C45" s="105"/>
      <c r="D45" s="106"/>
      <c r="E45" s="107"/>
      <c r="F45" s="108"/>
      <c r="G45" s="107"/>
      <c r="H45" s="107"/>
      <c r="I45" s="106"/>
      <c r="J45" s="107"/>
      <c r="K45" s="107"/>
      <c r="L45" s="38" t="str">
        <f>IF(COUNTIF(P$6:P45,P45)&gt;1,"",P45)</f>
        <v/>
      </c>
      <c r="M45" s="39" t="str">
        <f t="shared" si="0"/>
        <v/>
      </c>
      <c r="N45" s="23"/>
      <c r="O45" s="24"/>
      <c r="P45" t="str">
        <f t="shared" si="1"/>
        <v/>
      </c>
    </row>
    <row r="46" spans="1:16" ht="15.9" customHeight="1">
      <c r="A46" s="18"/>
      <c r="B46" s="98"/>
      <c r="C46" s="99"/>
      <c r="D46" s="100"/>
      <c r="E46" s="101"/>
      <c r="F46" s="102"/>
      <c r="G46" s="101"/>
      <c r="H46" s="101"/>
      <c r="I46" s="100"/>
      <c r="J46" s="101"/>
      <c r="K46" s="101"/>
      <c r="L46" s="36" t="str">
        <f>IF(COUNTIF(P$6:P46,P46)&gt;1,"",P46)</f>
        <v/>
      </c>
      <c r="M46" s="37" t="str">
        <f t="shared" si="0"/>
        <v/>
      </c>
      <c r="N46" s="21"/>
      <c r="O46" s="22"/>
      <c r="P46" t="str">
        <f t="shared" si="1"/>
        <v/>
      </c>
    </row>
    <row r="47" spans="1:16" ht="15.9" customHeight="1">
      <c r="A47" s="18"/>
      <c r="B47" s="104"/>
      <c r="C47" s="105"/>
      <c r="D47" s="106"/>
      <c r="E47" s="107"/>
      <c r="F47" s="108"/>
      <c r="G47" s="107"/>
      <c r="H47" s="107"/>
      <c r="I47" s="106"/>
      <c r="J47" s="107"/>
      <c r="K47" s="107"/>
      <c r="L47" s="38" t="str">
        <f>IF(COUNTIF(P$6:P47,P47)&gt;1,"",P47)</f>
        <v/>
      </c>
      <c r="M47" s="39" t="str">
        <f t="shared" si="0"/>
        <v/>
      </c>
      <c r="N47" s="23"/>
      <c r="O47" s="24"/>
      <c r="P47" t="str">
        <f t="shared" si="1"/>
        <v/>
      </c>
    </row>
    <row r="48" spans="1:16" ht="15.9" customHeight="1">
      <c r="A48" s="18"/>
      <c r="B48" s="104"/>
      <c r="C48" s="105"/>
      <c r="D48" s="106"/>
      <c r="E48" s="107"/>
      <c r="F48" s="108"/>
      <c r="G48" s="107"/>
      <c r="H48" s="107"/>
      <c r="I48" s="106"/>
      <c r="J48" s="107"/>
      <c r="K48" s="107"/>
      <c r="L48" s="38" t="str">
        <f>IF(COUNTIF(P$6:P48,P48)&gt;1,"",P48)</f>
        <v/>
      </c>
      <c r="M48" s="39" t="str">
        <f t="shared" si="0"/>
        <v/>
      </c>
      <c r="N48" s="23"/>
      <c r="O48" s="24"/>
      <c r="P48" t="str">
        <f t="shared" si="1"/>
        <v/>
      </c>
    </row>
    <row r="49" spans="1:16" ht="15.9" customHeight="1">
      <c r="A49" s="18"/>
      <c r="B49" s="104"/>
      <c r="C49" s="105"/>
      <c r="D49" s="106"/>
      <c r="E49" s="107"/>
      <c r="F49" s="108"/>
      <c r="G49" s="107"/>
      <c r="H49" s="107"/>
      <c r="I49" s="106"/>
      <c r="J49" s="107"/>
      <c r="K49" s="107"/>
      <c r="L49" s="38" t="str">
        <f>IF(COUNTIF(P$6:P49,P49)&gt;1,"",P49)</f>
        <v/>
      </c>
      <c r="M49" s="39" t="str">
        <f t="shared" si="0"/>
        <v/>
      </c>
      <c r="N49" s="23"/>
      <c r="O49" s="24"/>
      <c r="P49" t="str">
        <f t="shared" si="1"/>
        <v/>
      </c>
    </row>
    <row r="50" spans="1:16" ht="15.9" customHeight="1">
      <c r="A50" s="18"/>
      <c r="B50" s="104"/>
      <c r="C50" s="105"/>
      <c r="D50" s="106"/>
      <c r="E50" s="107"/>
      <c r="F50" s="108"/>
      <c r="G50" s="107"/>
      <c r="H50" s="107"/>
      <c r="I50" s="106"/>
      <c r="J50" s="107"/>
      <c r="K50" s="107"/>
      <c r="L50" s="38" t="str">
        <f>IF(COUNTIF(P$6:P50,P50)&gt;1,"",P50)</f>
        <v/>
      </c>
      <c r="M50" s="39" t="str">
        <f t="shared" si="0"/>
        <v/>
      </c>
      <c r="N50" s="23"/>
      <c r="O50" s="24"/>
      <c r="P50" t="str">
        <f t="shared" si="1"/>
        <v/>
      </c>
    </row>
    <row r="51" spans="1:16" ht="15.9" customHeight="1">
      <c r="A51" s="18"/>
      <c r="B51" s="104"/>
      <c r="C51" s="105"/>
      <c r="D51" s="106"/>
      <c r="E51" s="107"/>
      <c r="F51" s="108"/>
      <c r="G51" s="107"/>
      <c r="H51" s="107"/>
      <c r="I51" s="106"/>
      <c r="J51" s="107"/>
      <c r="K51" s="107"/>
      <c r="L51" s="38" t="str">
        <f>IF(COUNTIF(P$6:P51,P51)&gt;1,"",P51)</f>
        <v/>
      </c>
      <c r="M51" s="39" t="str">
        <f t="shared" si="0"/>
        <v/>
      </c>
      <c r="N51" s="23"/>
      <c r="O51" s="24"/>
      <c r="P51" t="str">
        <f t="shared" si="1"/>
        <v/>
      </c>
    </row>
    <row r="52" spans="1:16" ht="15.9" customHeight="1">
      <c r="A52" s="18"/>
      <c r="B52" s="104"/>
      <c r="C52" s="105"/>
      <c r="D52" s="106"/>
      <c r="E52" s="107"/>
      <c r="F52" s="108"/>
      <c r="G52" s="107"/>
      <c r="H52" s="107"/>
      <c r="I52" s="106"/>
      <c r="J52" s="107"/>
      <c r="K52" s="107"/>
      <c r="L52" s="38" t="str">
        <f>IF(COUNTIF(P$6:P52,P52)&gt;1,"",P52)</f>
        <v/>
      </c>
      <c r="M52" s="39" t="str">
        <f t="shared" si="0"/>
        <v/>
      </c>
      <c r="N52" s="23"/>
      <c r="O52" s="24"/>
      <c r="P52" t="str">
        <f t="shared" si="1"/>
        <v/>
      </c>
    </row>
    <row r="53" spans="1:16" ht="15.9" customHeight="1">
      <c r="A53" s="18"/>
      <c r="B53" s="104"/>
      <c r="C53" s="105"/>
      <c r="D53" s="106"/>
      <c r="E53" s="107"/>
      <c r="F53" s="108"/>
      <c r="G53" s="107"/>
      <c r="H53" s="107"/>
      <c r="I53" s="106"/>
      <c r="J53" s="107"/>
      <c r="K53" s="107"/>
      <c r="L53" s="38" t="str">
        <f>IF(COUNTIF(P$6:P53,P53)&gt;1,"",P53)</f>
        <v/>
      </c>
      <c r="M53" s="39" t="str">
        <f t="shared" si="0"/>
        <v/>
      </c>
      <c r="N53" s="23"/>
      <c r="O53" s="24"/>
      <c r="P53" t="str">
        <f t="shared" si="1"/>
        <v/>
      </c>
    </row>
    <row r="54" spans="1:16" ht="15.9" customHeight="1">
      <c r="A54" s="18"/>
      <c r="B54" s="104"/>
      <c r="C54" s="105"/>
      <c r="D54" s="106"/>
      <c r="E54" s="107"/>
      <c r="F54" s="108"/>
      <c r="G54" s="107"/>
      <c r="H54" s="107"/>
      <c r="I54" s="106"/>
      <c r="J54" s="107"/>
      <c r="K54" s="107"/>
      <c r="L54" s="38" t="str">
        <f>IF(COUNTIF(P$6:P54,P54)&gt;1,"",P54)</f>
        <v/>
      </c>
      <c r="M54" s="40" t="str">
        <f t="shared" si="0"/>
        <v/>
      </c>
      <c r="N54" s="23"/>
      <c r="O54" s="24"/>
      <c r="P54" t="str">
        <f t="shared" si="1"/>
        <v/>
      </c>
    </row>
    <row r="55" spans="1:16" ht="15.9" customHeight="1">
      <c r="A55" s="18">
        <v>50</v>
      </c>
      <c r="B55" s="104"/>
      <c r="C55" s="105"/>
      <c r="D55" s="106"/>
      <c r="E55" s="107"/>
      <c r="F55" s="108"/>
      <c r="G55" s="107"/>
      <c r="H55" s="107"/>
      <c r="I55" s="106"/>
      <c r="J55" s="107"/>
      <c r="K55" s="107"/>
      <c r="L55" s="38" t="str">
        <f>IF(COUNTIF(P$6:P55,P55)&gt;1,"",P55)</f>
        <v/>
      </c>
      <c r="M55" s="39" t="str">
        <f t="shared" si="0"/>
        <v/>
      </c>
      <c r="N55" s="23"/>
      <c r="O55" s="25"/>
      <c r="P55" t="str">
        <f t="shared" si="1"/>
        <v/>
      </c>
    </row>
    <row r="56" spans="1:16" ht="15.9" customHeight="1">
      <c r="B56" s="4"/>
      <c r="C56" s="6" t="s">
        <v>19</v>
      </c>
      <c r="D56" s="46"/>
      <c r="E56" s="45">
        <f>COUNTA(E6:E55)</f>
        <v>0</v>
      </c>
      <c r="F56" s="5"/>
      <c r="G56" s="4"/>
      <c r="H56" s="4"/>
      <c r="I56" s="4"/>
      <c r="J56" s="4"/>
      <c r="K56" s="6" t="s">
        <v>19</v>
      </c>
      <c r="L56" s="43">
        <f>50-COUNTIF(L6:L55,"")</f>
        <v>0</v>
      </c>
      <c r="M56" s="44">
        <f>SUM(M6:M55)</f>
        <v>0</v>
      </c>
      <c r="N56" s="5"/>
      <c r="O56" s="4"/>
    </row>
  </sheetData>
  <sheetProtection sheet="1" objects="1" scenarios="1"/>
  <mergeCells count="6">
    <mergeCell ref="F1:G1"/>
    <mergeCell ref="H1:I1"/>
    <mergeCell ref="K1:N1"/>
    <mergeCell ref="D2:E2"/>
    <mergeCell ref="F2:G2"/>
    <mergeCell ref="H2:I2"/>
  </mergeCells>
  <phoneticPr fontId="1"/>
  <pageMargins left="0.68" right="0.18" top="1" bottom="0.99" header="0.51200000000000001" footer="0.51200000000000001"/>
  <pageSetup paperSize="9" scale="8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28DF5-C66F-4795-9E2C-63C5BDC9B3E4}">
  <sheetPr codeName="Sheet6"/>
  <dimension ref="A1:P56"/>
  <sheetViews>
    <sheetView workbookViewId="0">
      <selection activeCell="F26" sqref="F26"/>
    </sheetView>
  </sheetViews>
  <sheetFormatPr defaultRowHeight="14.4"/>
  <cols>
    <col min="1" max="1" width="3.69921875" style="3" customWidth="1"/>
    <col min="2" max="3" width="8.69921875" style="2" customWidth="1"/>
    <col min="4" max="4" width="1.59765625" style="2" customWidth="1"/>
    <col min="5" max="5" width="12.59765625" style="2" customWidth="1"/>
    <col min="6" max="6" width="1.59765625" style="2" customWidth="1"/>
    <col min="7" max="7" width="11.3984375" style="2" customWidth="1"/>
    <col min="8" max="8" width="6.59765625" style="2" customWidth="1"/>
    <col min="9" max="9" width="1.59765625" style="2" customWidth="1"/>
    <col min="10" max="10" width="11.5" style="2" customWidth="1"/>
    <col min="11" max="11" width="6.59765625" style="2" customWidth="1"/>
    <col min="12" max="12" width="8.59765625" style="33" customWidth="1"/>
    <col min="13" max="13" width="6.69921875" style="2" customWidth="1"/>
    <col min="14" max="14" width="8.8984375" style="2" customWidth="1"/>
    <col min="15" max="15" width="8.5" style="2" bestFit="1" customWidth="1"/>
    <col min="16" max="16" width="8.3984375" hidden="1" customWidth="1"/>
  </cols>
  <sheetData>
    <row r="1" spans="1:16" ht="16.2">
      <c r="A1" s="28" t="s">
        <v>67</v>
      </c>
      <c r="B1" s="1"/>
      <c r="E1" s="2" t="s">
        <v>0</v>
      </c>
      <c r="F1" s="172" t="s">
        <v>1</v>
      </c>
      <c r="G1" s="172"/>
      <c r="H1" s="173">
        <f>YEAR(ｻﾏﾘｰｼｰﾄ!B46)</f>
        <v>2025</v>
      </c>
      <c r="I1" s="174"/>
      <c r="J1" s="7"/>
      <c r="K1" s="175" t="str">
        <f>ｻﾏﾘｰｼｰﾄ!K5</f>
        <v>第23回津軽海峡コンテスト</v>
      </c>
      <c r="L1" s="175"/>
      <c r="M1" s="175"/>
      <c r="N1" s="175"/>
      <c r="O1" s="7" t="s">
        <v>2</v>
      </c>
    </row>
    <row r="2" spans="1:16">
      <c r="B2" s="3" t="s">
        <v>3</v>
      </c>
      <c r="C2" s="3"/>
      <c r="D2" s="176" t="str">
        <f>IF(ｻﾏﾘｰｼｰﾄ!K14="","",ｻﾏﾘｰｼｰﾄ!K14)</f>
        <v>JH8CBH</v>
      </c>
      <c r="E2" s="176"/>
      <c r="F2" s="172" t="s">
        <v>4</v>
      </c>
      <c r="G2" s="172"/>
      <c r="H2" s="177">
        <v>1200</v>
      </c>
      <c r="I2" s="178"/>
      <c r="J2" s="3" t="s">
        <v>5</v>
      </c>
      <c r="K2" s="19" t="s">
        <v>6</v>
      </c>
      <c r="L2" s="32"/>
      <c r="M2" s="19"/>
      <c r="N2" s="20">
        <v>1</v>
      </c>
      <c r="O2" s="27" t="s">
        <v>79</v>
      </c>
    </row>
    <row r="3" spans="1:16">
      <c r="B3" s="3"/>
      <c r="C3" s="3"/>
      <c r="D3" s="3"/>
      <c r="E3" s="3"/>
      <c r="F3" s="3"/>
      <c r="G3" s="3"/>
      <c r="H3" s="3"/>
      <c r="I3" s="3"/>
      <c r="J3" s="3"/>
      <c r="K3" s="3"/>
      <c r="L3" s="32"/>
      <c r="M3" s="3"/>
      <c r="N3" s="3"/>
      <c r="O3" s="3"/>
    </row>
    <row r="4" spans="1:16" ht="15.9" customHeight="1">
      <c r="A4" s="18"/>
      <c r="B4" s="12" t="s">
        <v>68</v>
      </c>
      <c r="C4" s="13"/>
      <c r="D4" s="14" t="s">
        <v>7</v>
      </c>
      <c r="E4" s="15"/>
      <c r="F4" s="14" t="s">
        <v>8</v>
      </c>
      <c r="G4" s="15"/>
      <c r="H4" s="15"/>
      <c r="I4" s="15"/>
      <c r="J4" s="15"/>
      <c r="K4" s="15"/>
      <c r="L4" s="16" t="s">
        <v>9</v>
      </c>
      <c r="M4" s="16" t="s">
        <v>10</v>
      </c>
      <c r="N4" s="16" t="s">
        <v>11</v>
      </c>
      <c r="O4" s="17" t="s">
        <v>12</v>
      </c>
    </row>
    <row r="5" spans="1:16" ht="15.9" customHeight="1">
      <c r="A5" s="18"/>
      <c r="B5" s="8" t="s">
        <v>69</v>
      </c>
      <c r="C5" s="9"/>
      <c r="D5" s="29" t="s">
        <v>70</v>
      </c>
      <c r="E5" s="11"/>
      <c r="F5" s="10" t="s">
        <v>13</v>
      </c>
      <c r="G5" s="11"/>
      <c r="H5" s="11"/>
      <c r="I5" s="10" t="s">
        <v>14</v>
      </c>
      <c r="J5" s="26"/>
      <c r="K5" s="11"/>
      <c r="L5" s="30" t="s">
        <v>15</v>
      </c>
      <c r="M5" s="30" t="s">
        <v>16</v>
      </c>
      <c r="N5" s="30" t="s">
        <v>17</v>
      </c>
      <c r="O5" s="31" t="s">
        <v>18</v>
      </c>
    </row>
    <row r="6" spans="1:16" ht="15.9" customHeight="1">
      <c r="A6" s="18"/>
      <c r="B6" s="98"/>
      <c r="C6" s="99"/>
      <c r="D6" s="100"/>
      <c r="E6" s="101"/>
      <c r="F6" s="102"/>
      <c r="G6" s="101"/>
      <c r="H6" s="101"/>
      <c r="I6" s="100"/>
      <c r="J6" s="103"/>
      <c r="K6" s="101"/>
      <c r="L6" s="36" t="str">
        <f>IF(COUNTIF(P$6:P6,P6)&gt;1,"",P6)</f>
        <v/>
      </c>
      <c r="M6" s="37" t="str">
        <f>IF(E6="","",IF(LEFT(P6,2)="02",3,IF(LEFT(P6,2)="01",2,1)))</f>
        <v/>
      </c>
      <c r="N6" s="21"/>
      <c r="O6" s="22"/>
      <c r="P6" t="str">
        <f>IF(E6="","",RIGHT(J6,LEN(J6)-2))</f>
        <v/>
      </c>
    </row>
    <row r="7" spans="1:16" ht="15.9" customHeight="1">
      <c r="A7" s="18"/>
      <c r="B7" s="104"/>
      <c r="C7" s="105"/>
      <c r="D7" s="106"/>
      <c r="E7" s="107"/>
      <c r="F7" s="108"/>
      <c r="G7" s="103"/>
      <c r="H7" s="107"/>
      <c r="I7" s="106"/>
      <c r="J7" s="103"/>
      <c r="K7" s="107"/>
      <c r="L7" s="38" t="str">
        <f>IF(COUNTIF(P$6:P7,P7)&gt;1,"",P7)</f>
        <v/>
      </c>
      <c r="M7" s="39" t="str">
        <f t="shared" ref="M7:M55" si="0">IF(E7="","",IF(LEFT(P7,2)="02",3,IF(LEFT(P7,2)="01",2,1)))</f>
        <v/>
      </c>
      <c r="N7" s="23"/>
      <c r="O7" s="24"/>
      <c r="P7" t="str">
        <f t="shared" ref="P7:P55" si="1">IF(E7="","",RIGHT(J7,LEN(J7)-2))</f>
        <v/>
      </c>
    </row>
    <row r="8" spans="1:16" ht="15.9" customHeight="1">
      <c r="A8" s="18"/>
      <c r="B8" s="104"/>
      <c r="C8" s="105"/>
      <c r="D8" s="106"/>
      <c r="E8" s="107"/>
      <c r="F8" s="108"/>
      <c r="G8" s="107"/>
      <c r="H8" s="107"/>
      <c r="I8" s="106"/>
      <c r="J8" s="103"/>
      <c r="K8" s="107"/>
      <c r="L8" s="38" t="str">
        <f>IF(COUNTIF(P$6:P8,P8)&gt;1,"",P8)</f>
        <v/>
      </c>
      <c r="M8" s="39" t="str">
        <f t="shared" si="0"/>
        <v/>
      </c>
      <c r="N8" s="23"/>
      <c r="O8" s="24"/>
      <c r="P8" t="str">
        <f t="shared" si="1"/>
        <v/>
      </c>
    </row>
    <row r="9" spans="1:16" ht="15.9" customHeight="1">
      <c r="A9" s="18"/>
      <c r="B9" s="104"/>
      <c r="C9" s="105"/>
      <c r="D9" s="106"/>
      <c r="E9" s="107"/>
      <c r="F9" s="108"/>
      <c r="G9" s="107"/>
      <c r="H9" s="107"/>
      <c r="I9" s="106"/>
      <c r="J9" s="103"/>
      <c r="K9" s="107"/>
      <c r="L9" s="38" t="str">
        <f>IF(COUNTIF(P$6:P9,P9)&gt;1,"",P9)</f>
        <v/>
      </c>
      <c r="M9" s="39" t="str">
        <f t="shared" si="0"/>
        <v/>
      </c>
      <c r="N9" s="23"/>
      <c r="O9" s="24"/>
      <c r="P9" t="str">
        <f t="shared" si="1"/>
        <v/>
      </c>
    </row>
    <row r="10" spans="1:16" ht="15.9" customHeight="1">
      <c r="A10" s="18"/>
      <c r="B10" s="104"/>
      <c r="C10" s="105"/>
      <c r="D10" s="106"/>
      <c r="E10" s="107"/>
      <c r="F10" s="108"/>
      <c r="G10" s="107"/>
      <c r="H10" s="107"/>
      <c r="I10" s="106"/>
      <c r="J10" s="103"/>
      <c r="K10" s="107"/>
      <c r="L10" s="38" t="str">
        <f>IF(COUNTIF(P$6:P10,P10)&gt;1,"",P10)</f>
        <v/>
      </c>
      <c r="M10" s="39" t="str">
        <f t="shared" si="0"/>
        <v/>
      </c>
      <c r="N10" s="23"/>
      <c r="O10" s="24"/>
      <c r="P10" t="str">
        <f t="shared" si="1"/>
        <v/>
      </c>
    </row>
    <row r="11" spans="1:16" ht="15.9" customHeight="1">
      <c r="A11" s="18"/>
      <c r="B11" s="104"/>
      <c r="C11" s="105"/>
      <c r="D11" s="106"/>
      <c r="E11" s="107"/>
      <c r="F11" s="108"/>
      <c r="G11" s="107"/>
      <c r="H11" s="107"/>
      <c r="I11" s="106"/>
      <c r="J11" s="103"/>
      <c r="K11" s="107"/>
      <c r="L11" s="38" t="str">
        <f>IF(COUNTIF(P$6:P11,P11)&gt;1,"",P11)</f>
        <v/>
      </c>
      <c r="M11" s="39" t="str">
        <f t="shared" si="0"/>
        <v/>
      </c>
      <c r="N11" s="23"/>
      <c r="O11" s="24"/>
      <c r="P11" t="str">
        <f t="shared" si="1"/>
        <v/>
      </c>
    </row>
    <row r="12" spans="1:16" ht="15.9" customHeight="1">
      <c r="A12" s="18"/>
      <c r="B12" s="104"/>
      <c r="C12" s="105"/>
      <c r="D12" s="106"/>
      <c r="E12" s="107"/>
      <c r="F12" s="108"/>
      <c r="G12" s="107"/>
      <c r="H12" s="107"/>
      <c r="I12" s="106"/>
      <c r="J12" s="103"/>
      <c r="K12" s="107"/>
      <c r="L12" s="38" t="str">
        <f>IF(COUNTIF(P$6:P12,P12)&gt;1,"",P12)</f>
        <v/>
      </c>
      <c r="M12" s="39" t="str">
        <f t="shared" si="0"/>
        <v/>
      </c>
      <c r="N12" s="23"/>
      <c r="O12" s="24"/>
      <c r="P12" t="str">
        <f t="shared" si="1"/>
        <v/>
      </c>
    </row>
    <row r="13" spans="1:16" ht="15.9" customHeight="1">
      <c r="A13" s="18"/>
      <c r="B13" s="104"/>
      <c r="C13" s="105"/>
      <c r="D13" s="106"/>
      <c r="E13" s="107"/>
      <c r="F13" s="108"/>
      <c r="G13" s="107"/>
      <c r="H13" s="107"/>
      <c r="I13" s="106"/>
      <c r="J13" s="103"/>
      <c r="K13" s="107"/>
      <c r="L13" s="38" t="str">
        <f>IF(COUNTIF(P$6:P13,P13)&gt;1,"",P13)</f>
        <v/>
      </c>
      <c r="M13" s="39" t="str">
        <f t="shared" si="0"/>
        <v/>
      </c>
      <c r="N13" s="23"/>
      <c r="O13" s="24"/>
      <c r="P13" t="str">
        <f t="shared" si="1"/>
        <v/>
      </c>
    </row>
    <row r="14" spans="1:16" ht="15.9" customHeight="1">
      <c r="A14" s="18"/>
      <c r="B14" s="104"/>
      <c r="C14" s="105"/>
      <c r="D14" s="106"/>
      <c r="E14" s="107"/>
      <c r="F14" s="108"/>
      <c r="G14" s="107"/>
      <c r="H14" s="107"/>
      <c r="I14" s="106"/>
      <c r="J14" s="103"/>
      <c r="K14" s="107"/>
      <c r="L14" s="38" t="str">
        <f>IF(COUNTIF(P$6:P14,P14)&gt;1,"",P14)</f>
        <v/>
      </c>
      <c r="M14" s="40" t="str">
        <f t="shared" si="0"/>
        <v/>
      </c>
      <c r="N14" s="23"/>
      <c r="O14" s="24"/>
      <c r="P14" t="str">
        <f t="shared" si="1"/>
        <v/>
      </c>
    </row>
    <row r="15" spans="1:16" ht="15.9" customHeight="1">
      <c r="A15" s="18">
        <v>10</v>
      </c>
      <c r="B15" s="104"/>
      <c r="C15" s="105"/>
      <c r="D15" s="106"/>
      <c r="E15" s="107"/>
      <c r="F15" s="108"/>
      <c r="G15" s="107"/>
      <c r="H15" s="107"/>
      <c r="I15" s="106"/>
      <c r="J15" s="103"/>
      <c r="K15" s="107"/>
      <c r="L15" s="38" t="str">
        <f>IF(COUNTIF(P$6:P15,P15)&gt;1,"",P15)</f>
        <v/>
      </c>
      <c r="M15" s="39" t="str">
        <f t="shared" si="0"/>
        <v/>
      </c>
      <c r="N15" s="23"/>
      <c r="O15" s="24"/>
      <c r="P15" t="str">
        <f t="shared" si="1"/>
        <v/>
      </c>
    </row>
    <row r="16" spans="1:16" ht="15.9" customHeight="1">
      <c r="A16" s="18"/>
      <c r="B16" s="98"/>
      <c r="C16" s="99"/>
      <c r="D16" s="100"/>
      <c r="E16" s="101"/>
      <c r="F16" s="102"/>
      <c r="G16" s="101"/>
      <c r="H16" s="101"/>
      <c r="I16" s="100"/>
      <c r="J16" s="109"/>
      <c r="K16" s="101"/>
      <c r="L16" s="36" t="str">
        <f>IF(COUNTIF(P$6:P16,P16)&gt;1,"",P16)</f>
        <v/>
      </c>
      <c r="M16" s="37" t="str">
        <f t="shared" si="0"/>
        <v/>
      </c>
      <c r="N16" s="21"/>
      <c r="O16" s="22"/>
      <c r="P16" t="str">
        <f t="shared" si="1"/>
        <v/>
      </c>
    </row>
    <row r="17" spans="1:16" ht="15.9" customHeight="1">
      <c r="A17" s="18"/>
      <c r="B17" s="104"/>
      <c r="C17" s="105"/>
      <c r="D17" s="106"/>
      <c r="E17" s="107"/>
      <c r="F17" s="108"/>
      <c r="G17" s="107"/>
      <c r="H17" s="107"/>
      <c r="I17" s="106"/>
      <c r="J17" s="103"/>
      <c r="K17" s="107"/>
      <c r="L17" s="38" t="str">
        <f>IF(COUNTIF(P$6:P17,P17)&gt;1,"",P17)</f>
        <v/>
      </c>
      <c r="M17" s="39" t="str">
        <f t="shared" si="0"/>
        <v/>
      </c>
      <c r="N17" s="23"/>
      <c r="O17" s="24"/>
      <c r="P17" t="str">
        <f t="shared" si="1"/>
        <v/>
      </c>
    </row>
    <row r="18" spans="1:16" ht="15.9" customHeight="1">
      <c r="A18" s="18"/>
      <c r="B18" s="104"/>
      <c r="C18" s="105"/>
      <c r="D18" s="106"/>
      <c r="E18" s="107"/>
      <c r="F18" s="108"/>
      <c r="G18" s="107"/>
      <c r="H18" s="107"/>
      <c r="I18" s="106"/>
      <c r="J18" s="103"/>
      <c r="K18" s="107"/>
      <c r="L18" s="38" t="str">
        <f>IF(COUNTIF(P$6:P18,P18)&gt;1,"",P18)</f>
        <v/>
      </c>
      <c r="M18" s="39" t="str">
        <f t="shared" si="0"/>
        <v/>
      </c>
      <c r="N18" s="23"/>
      <c r="O18" s="24"/>
      <c r="P18" t="str">
        <f t="shared" si="1"/>
        <v/>
      </c>
    </row>
    <row r="19" spans="1:16" ht="15.9" customHeight="1">
      <c r="A19" s="18"/>
      <c r="B19" s="104"/>
      <c r="C19" s="105"/>
      <c r="D19" s="106"/>
      <c r="E19" s="107"/>
      <c r="F19" s="108"/>
      <c r="G19" s="107"/>
      <c r="H19" s="107"/>
      <c r="I19" s="106"/>
      <c r="J19" s="103"/>
      <c r="K19" s="107"/>
      <c r="L19" s="38" t="str">
        <f>IF(COUNTIF(P$6:P19,P19)&gt;1,"",P19)</f>
        <v/>
      </c>
      <c r="M19" s="39" t="str">
        <f t="shared" si="0"/>
        <v/>
      </c>
      <c r="N19" s="23"/>
      <c r="O19" s="24"/>
      <c r="P19" t="str">
        <f t="shared" si="1"/>
        <v/>
      </c>
    </row>
    <row r="20" spans="1:16" ht="15.9" customHeight="1">
      <c r="A20" s="18"/>
      <c r="B20" s="104"/>
      <c r="C20" s="105"/>
      <c r="D20" s="106"/>
      <c r="E20" s="107"/>
      <c r="F20" s="108"/>
      <c r="G20" s="107"/>
      <c r="H20" s="107"/>
      <c r="I20" s="106"/>
      <c r="J20" s="103"/>
      <c r="K20" s="107"/>
      <c r="L20" s="38" t="str">
        <f>IF(COUNTIF(P$6:P20,P20)&gt;1,"",P20)</f>
        <v/>
      </c>
      <c r="M20" s="39" t="str">
        <f t="shared" si="0"/>
        <v/>
      </c>
      <c r="N20" s="23"/>
      <c r="O20" s="24"/>
      <c r="P20" t="str">
        <f t="shared" si="1"/>
        <v/>
      </c>
    </row>
    <row r="21" spans="1:16" ht="15.9" customHeight="1">
      <c r="A21" s="18"/>
      <c r="B21" s="104"/>
      <c r="C21" s="105"/>
      <c r="D21" s="106"/>
      <c r="E21" s="107"/>
      <c r="F21" s="108"/>
      <c r="G21" s="107"/>
      <c r="H21" s="107"/>
      <c r="I21" s="106"/>
      <c r="J21" s="103"/>
      <c r="K21" s="107"/>
      <c r="L21" s="38" t="str">
        <f>IF(COUNTIF(P$6:P21,P21)&gt;1,"",P21)</f>
        <v/>
      </c>
      <c r="M21" s="39" t="str">
        <f t="shared" si="0"/>
        <v/>
      </c>
      <c r="N21" s="23"/>
      <c r="O21" s="24"/>
      <c r="P21" t="str">
        <f t="shared" si="1"/>
        <v/>
      </c>
    </row>
    <row r="22" spans="1:16" ht="15.9" customHeight="1">
      <c r="A22" s="18"/>
      <c r="B22" s="104"/>
      <c r="C22" s="105"/>
      <c r="D22" s="106"/>
      <c r="E22" s="107"/>
      <c r="F22" s="108"/>
      <c r="G22" s="107"/>
      <c r="H22" s="107"/>
      <c r="I22" s="106"/>
      <c r="J22" s="103"/>
      <c r="K22" s="107"/>
      <c r="L22" s="38" t="str">
        <f>IF(COUNTIF(P$6:P22,P22)&gt;1,"",P22)</f>
        <v/>
      </c>
      <c r="M22" s="39" t="str">
        <f t="shared" si="0"/>
        <v/>
      </c>
      <c r="N22" s="23"/>
      <c r="O22" s="24"/>
      <c r="P22" t="str">
        <f t="shared" si="1"/>
        <v/>
      </c>
    </row>
    <row r="23" spans="1:16" ht="15.9" customHeight="1">
      <c r="A23" s="18"/>
      <c r="B23" s="104"/>
      <c r="C23" s="105"/>
      <c r="D23" s="106"/>
      <c r="E23" s="107"/>
      <c r="F23" s="108"/>
      <c r="G23" s="107"/>
      <c r="H23" s="107"/>
      <c r="I23" s="106"/>
      <c r="J23" s="103"/>
      <c r="K23" s="107"/>
      <c r="L23" s="38" t="str">
        <f>IF(COUNTIF(P$6:P23,P23)&gt;1,"",P23)</f>
        <v/>
      </c>
      <c r="M23" s="39" t="str">
        <f t="shared" si="0"/>
        <v/>
      </c>
      <c r="N23" s="23"/>
      <c r="O23" s="24"/>
      <c r="P23" t="str">
        <f t="shared" si="1"/>
        <v/>
      </c>
    </row>
    <row r="24" spans="1:16" ht="15.9" customHeight="1">
      <c r="A24" s="18"/>
      <c r="B24" s="104"/>
      <c r="C24" s="105"/>
      <c r="D24" s="106"/>
      <c r="E24" s="107"/>
      <c r="F24" s="108"/>
      <c r="G24" s="107"/>
      <c r="H24" s="107"/>
      <c r="I24" s="106"/>
      <c r="J24" s="103"/>
      <c r="K24" s="107"/>
      <c r="L24" s="38" t="str">
        <f>IF(COUNTIF(P$6:P24,P24)&gt;1,"",P24)</f>
        <v/>
      </c>
      <c r="M24" s="40" t="str">
        <f t="shared" si="0"/>
        <v/>
      </c>
      <c r="N24" s="23"/>
      <c r="O24" s="24"/>
      <c r="P24" t="str">
        <f t="shared" si="1"/>
        <v/>
      </c>
    </row>
    <row r="25" spans="1:16" ht="15.9" customHeight="1">
      <c r="A25" s="18">
        <v>20</v>
      </c>
      <c r="B25" s="104"/>
      <c r="C25" s="105"/>
      <c r="D25" s="106"/>
      <c r="E25" s="107"/>
      <c r="F25" s="108"/>
      <c r="G25" s="107"/>
      <c r="H25" s="107"/>
      <c r="I25" s="106"/>
      <c r="J25" s="103"/>
      <c r="K25" s="107"/>
      <c r="L25" s="38" t="str">
        <f>IF(COUNTIF(P$6:P25,P25)&gt;1,"",P25)</f>
        <v/>
      </c>
      <c r="M25" s="39" t="str">
        <f t="shared" si="0"/>
        <v/>
      </c>
      <c r="N25" s="23"/>
      <c r="O25" s="24"/>
      <c r="P25" t="str">
        <f t="shared" si="1"/>
        <v/>
      </c>
    </row>
    <row r="26" spans="1:16" ht="15.9" customHeight="1">
      <c r="A26" s="18"/>
      <c r="B26" s="98"/>
      <c r="C26" s="99"/>
      <c r="D26" s="100"/>
      <c r="E26" s="101"/>
      <c r="F26" s="102"/>
      <c r="G26" s="101"/>
      <c r="H26" s="101"/>
      <c r="I26" s="100"/>
      <c r="J26" s="109"/>
      <c r="K26" s="101"/>
      <c r="L26" s="36" t="str">
        <f>IF(COUNTIF(P$6:P26,P26)&gt;1,"",P26)</f>
        <v/>
      </c>
      <c r="M26" s="37" t="str">
        <f t="shared" si="0"/>
        <v/>
      </c>
      <c r="N26" s="21"/>
      <c r="O26" s="22"/>
      <c r="P26" t="str">
        <f t="shared" si="1"/>
        <v/>
      </c>
    </row>
    <row r="27" spans="1:16" ht="15.9" customHeight="1">
      <c r="A27" s="18"/>
      <c r="B27" s="104"/>
      <c r="C27" s="105"/>
      <c r="D27" s="106"/>
      <c r="E27" s="107"/>
      <c r="F27" s="108"/>
      <c r="G27" s="107"/>
      <c r="H27" s="107"/>
      <c r="I27" s="106"/>
      <c r="J27" s="103"/>
      <c r="K27" s="107"/>
      <c r="L27" s="38" t="str">
        <f>IF(COUNTIF(P$6:P27,P27)&gt;1,"",P27)</f>
        <v/>
      </c>
      <c r="M27" s="39" t="str">
        <f t="shared" si="0"/>
        <v/>
      </c>
      <c r="N27" s="23"/>
      <c r="O27" s="24"/>
      <c r="P27" t="str">
        <f t="shared" si="1"/>
        <v/>
      </c>
    </row>
    <row r="28" spans="1:16" ht="15.9" customHeight="1">
      <c r="A28" s="18"/>
      <c r="B28" s="104"/>
      <c r="C28" s="105"/>
      <c r="D28" s="106"/>
      <c r="E28" s="107"/>
      <c r="F28" s="108"/>
      <c r="G28" s="107"/>
      <c r="H28" s="107"/>
      <c r="I28" s="106"/>
      <c r="J28" s="103"/>
      <c r="K28" s="107"/>
      <c r="L28" s="38" t="str">
        <f>IF(COUNTIF(P$6:P28,P28)&gt;1,"",P28)</f>
        <v/>
      </c>
      <c r="M28" s="39" t="str">
        <f t="shared" si="0"/>
        <v/>
      </c>
      <c r="N28" s="23"/>
      <c r="O28" s="24"/>
      <c r="P28" t="str">
        <f t="shared" si="1"/>
        <v/>
      </c>
    </row>
    <row r="29" spans="1:16" ht="15.9" customHeight="1">
      <c r="A29" s="18"/>
      <c r="B29" s="104"/>
      <c r="C29" s="105"/>
      <c r="D29" s="106"/>
      <c r="E29" s="107"/>
      <c r="F29" s="108"/>
      <c r="G29" s="107"/>
      <c r="H29" s="107"/>
      <c r="I29" s="106"/>
      <c r="J29" s="103"/>
      <c r="K29" s="107"/>
      <c r="L29" s="38" t="str">
        <f>IF(COUNTIF(P$6:P29,P29)&gt;1,"",P29)</f>
        <v/>
      </c>
      <c r="M29" s="39" t="str">
        <f t="shared" si="0"/>
        <v/>
      </c>
      <c r="N29" s="23"/>
      <c r="O29" s="24"/>
      <c r="P29" t="str">
        <f t="shared" si="1"/>
        <v/>
      </c>
    </row>
    <row r="30" spans="1:16" ht="15.9" customHeight="1">
      <c r="A30" s="18"/>
      <c r="B30" s="104"/>
      <c r="C30" s="105"/>
      <c r="D30" s="106"/>
      <c r="E30" s="107"/>
      <c r="F30" s="108"/>
      <c r="G30" s="107"/>
      <c r="H30" s="107"/>
      <c r="I30" s="106"/>
      <c r="J30" s="103"/>
      <c r="K30" s="107"/>
      <c r="L30" s="38" t="str">
        <f>IF(COUNTIF(P$6:P30,P30)&gt;1,"",P30)</f>
        <v/>
      </c>
      <c r="M30" s="39" t="str">
        <f t="shared" si="0"/>
        <v/>
      </c>
      <c r="N30" s="23"/>
      <c r="O30" s="24"/>
      <c r="P30" t="str">
        <f t="shared" si="1"/>
        <v/>
      </c>
    </row>
    <row r="31" spans="1:16" ht="15.9" customHeight="1">
      <c r="A31" s="18"/>
      <c r="B31" s="104"/>
      <c r="C31" s="105"/>
      <c r="D31" s="106"/>
      <c r="E31" s="107"/>
      <c r="F31" s="108"/>
      <c r="G31" s="107"/>
      <c r="H31" s="107"/>
      <c r="I31" s="106"/>
      <c r="J31" s="103"/>
      <c r="K31" s="107"/>
      <c r="L31" s="38" t="str">
        <f>IF(COUNTIF(P$6:P31,P31)&gt;1,"",P31)</f>
        <v/>
      </c>
      <c r="M31" s="39" t="str">
        <f t="shared" si="0"/>
        <v/>
      </c>
      <c r="N31" s="23"/>
      <c r="O31" s="24"/>
      <c r="P31" t="str">
        <f t="shared" si="1"/>
        <v/>
      </c>
    </row>
    <row r="32" spans="1:16" ht="15.9" customHeight="1">
      <c r="A32" s="18"/>
      <c r="B32" s="104"/>
      <c r="C32" s="105"/>
      <c r="D32" s="106"/>
      <c r="E32" s="107"/>
      <c r="F32" s="108"/>
      <c r="G32" s="107"/>
      <c r="H32" s="107"/>
      <c r="I32" s="106"/>
      <c r="J32" s="103"/>
      <c r="K32" s="107"/>
      <c r="L32" s="38" t="str">
        <f>IF(COUNTIF(P$6:P32,P32)&gt;1,"",P32)</f>
        <v/>
      </c>
      <c r="M32" s="39" t="str">
        <f t="shared" si="0"/>
        <v/>
      </c>
      <c r="N32" s="23"/>
      <c r="O32" s="24"/>
      <c r="P32" t="str">
        <f t="shared" si="1"/>
        <v/>
      </c>
    </row>
    <row r="33" spans="1:16" ht="15.9" customHeight="1">
      <c r="A33" s="18"/>
      <c r="B33" s="110"/>
      <c r="C33" s="111"/>
      <c r="D33" s="112"/>
      <c r="E33" s="113"/>
      <c r="F33" s="114"/>
      <c r="G33" s="113"/>
      <c r="H33" s="113"/>
      <c r="I33" s="112"/>
      <c r="J33" s="115"/>
      <c r="K33" s="113"/>
      <c r="L33" s="41" t="str">
        <f>IF(COUNTIF(P$6:P33,P33)&gt;1,"",P33)</f>
        <v/>
      </c>
      <c r="M33" s="39" t="str">
        <f t="shared" si="0"/>
        <v/>
      </c>
      <c r="N33" s="23"/>
      <c r="O33" s="24"/>
      <c r="P33" t="str">
        <f t="shared" si="1"/>
        <v/>
      </c>
    </row>
    <row r="34" spans="1:16" ht="15.9" customHeight="1">
      <c r="A34" s="18"/>
      <c r="B34" s="116"/>
      <c r="C34" s="117"/>
      <c r="D34" s="118"/>
      <c r="E34" s="119"/>
      <c r="F34" s="120"/>
      <c r="G34" s="119"/>
      <c r="H34" s="119"/>
      <c r="I34" s="118"/>
      <c r="J34" s="121"/>
      <c r="K34" s="119"/>
      <c r="L34" s="42" t="str">
        <f>IF(COUNTIF(P$6:P34,P34)&gt;1,"",P34)</f>
        <v/>
      </c>
      <c r="M34" s="40" t="str">
        <f t="shared" si="0"/>
        <v/>
      </c>
      <c r="N34" s="23"/>
      <c r="O34" s="24"/>
      <c r="P34" t="str">
        <f t="shared" si="1"/>
        <v/>
      </c>
    </row>
    <row r="35" spans="1:16" ht="15.9" customHeight="1">
      <c r="A35" s="18">
        <v>30</v>
      </c>
      <c r="B35" s="104"/>
      <c r="C35" s="105"/>
      <c r="D35" s="106"/>
      <c r="E35" s="107"/>
      <c r="F35" s="108"/>
      <c r="G35" s="107"/>
      <c r="H35" s="107"/>
      <c r="I35" s="106"/>
      <c r="J35" s="103"/>
      <c r="K35" s="107"/>
      <c r="L35" s="38" t="str">
        <f>IF(COUNTIF(P$6:P35,P35)&gt;1,"",P35)</f>
        <v/>
      </c>
      <c r="M35" s="39" t="str">
        <f t="shared" si="0"/>
        <v/>
      </c>
      <c r="N35" s="23"/>
      <c r="O35" s="24"/>
      <c r="P35" t="str">
        <f t="shared" si="1"/>
        <v/>
      </c>
    </row>
    <row r="36" spans="1:16" ht="15.9" customHeight="1">
      <c r="A36" s="18"/>
      <c r="B36" s="98"/>
      <c r="C36" s="99"/>
      <c r="D36" s="100"/>
      <c r="E36" s="101"/>
      <c r="F36" s="102"/>
      <c r="G36" s="101"/>
      <c r="H36" s="101"/>
      <c r="I36" s="100"/>
      <c r="J36" s="109"/>
      <c r="K36" s="101"/>
      <c r="L36" s="36" t="str">
        <f>IF(COUNTIF(P$6:P36,P36)&gt;1,"",P36)</f>
        <v/>
      </c>
      <c r="M36" s="37" t="str">
        <f t="shared" si="0"/>
        <v/>
      </c>
      <c r="N36" s="21"/>
      <c r="O36" s="22"/>
      <c r="P36" t="str">
        <f t="shared" si="1"/>
        <v/>
      </c>
    </row>
    <row r="37" spans="1:16" ht="15.9" customHeight="1">
      <c r="A37" s="18"/>
      <c r="B37" s="104"/>
      <c r="C37" s="105"/>
      <c r="D37" s="106"/>
      <c r="E37" s="107"/>
      <c r="F37" s="108"/>
      <c r="G37" s="107"/>
      <c r="H37" s="107"/>
      <c r="I37" s="106"/>
      <c r="J37" s="103"/>
      <c r="K37" s="107"/>
      <c r="L37" s="38" t="str">
        <f>IF(COUNTIF(P$6:P37,P37)&gt;1,"",P37)</f>
        <v/>
      </c>
      <c r="M37" s="39" t="str">
        <f t="shared" si="0"/>
        <v/>
      </c>
      <c r="N37" s="23"/>
      <c r="O37" s="24"/>
      <c r="P37" t="str">
        <f t="shared" si="1"/>
        <v/>
      </c>
    </row>
    <row r="38" spans="1:16" ht="15.9" customHeight="1">
      <c r="A38" s="18"/>
      <c r="B38" s="104"/>
      <c r="C38" s="105"/>
      <c r="D38" s="106"/>
      <c r="E38" s="107"/>
      <c r="F38" s="108"/>
      <c r="G38" s="107"/>
      <c r="H38" s="107"/>
      <c r="I38" s="106"/>
      <c r="J38" s="103"/>
      <c r="K38" s="107"/>
      <c r="L38" s="38" t="str">
        <f>IF(COUNTIF(P$6:P38,P38)&gt;1,"",P38)</f>
        <v/>
      </c>
      <c r="M38" s="39" t="str">
        <f t="shared" si="0"/>
        <v/>
      </c>
      <c r="N38" s="23"/>
      <c r="O38" s="24"/>
      <c r="P38" t="str">
        <f t="shared" si="1"/>
        <v/>
      </c>
    </row>
    <row r="39" spans="1:16" ht="15.9" customHeight="1">
      <c r="A39" s="18"/>
      <c r="B39" s="104"/>
      <c r="C39" s="105"/>
      <c r="D39" s="106"/>
      <c r="E39" s="107"/>
      <c r="F39" s="108"/>
      <c r="G39" s="107"/>
      <c r="H39" s="107"/>
      <c r="I39" s="106"/>
      <c r="J39" s="107"/>
      <c r="K39" s="107"/>
      <c r="L39" s="38" t="str">
        <f>IF(COUNTIF(P$6:P39,P39)&gt;1,"",P39)</f>
        <v/>
      </c>
      <c r="M39" s="39" t="str">
        <f t="shared" si="0"/>
        <v/>
      </c>
      <c r="N39" s="23"/>
      <c r="O39" s="24"/>
      <c r="P39" t="str">
        <f t="shared" si="1"/>
        <v/>
      </c>
    </row>
    <row r="40" spans="1:16" ht="15.9" customHeight="1">
      <c r="A40" s="18"/>
      <c r="B40" s="104"/>
      <c r="C40" s="105"/>
      <c r="D40" s="106"/>
      <c r="E40" s="107"/>
      <c r="F40" s="108"/>
      <c r="G40" s="107"/>
      <c r="H40" s="107"/>
      <c r="I40" s="106"/>
      <c r="J40" s="107"/>
      <c r="K40" s="107"/>
      <c r="L40" s="38" t="str">
        <f>IF(COUNTIF(P$6:P40,P40)&gt;1,"",P40)</f>
        <v/>
      </c>
      <c r="M40" s="39" t="str">
        <f t="shared" si="0"/>
        <v/>
      </c>
      <c r="N40" s="23"/>
      <c r="O40" s="24"/>
      <c r="P40" t="str">
        <f t="shared" si="1"/>
        <v/>
      </c>
    </row>
    <row r="41" spans="1:16" ht="15.9" customHeight="1">
      <c r="A41" s="18"/>
      <c r="B41" s="104"/>
      <c r="C41" s="105"/>
      <c r="D41" s="106"/>
      <c r="E41" s="107"/>
      <c r="F41" s="108"/>
      <c r="G41" s="107"/>
      <c r="H41" s="107"/>
      <c r="I41" s="106"/>
      <c r="J41" s="107"/>
      <c r="K41" s="107"/>
      <c r="L41" s="38" t="str">
        <f>IF(COUNTIF(P$6:P41,P41)&gt;1,"",P41)</f>
        <v/>
      </c>
      <c r="M41" s="39" t="str">
        <f t="shared" si="0"/>
        <v/>
      </c>
      <c r="N41" s="23"/>
      <c r="O41" s="24"/>
      <c r="P41" t="str">
        <f t="shared" si="1"/>
        <v/>
      </c>
    </row>
    <row r="42" spans="1:16" ht="15.9" customHeight="1">
      <c r="A42" s="18"/>
      <c r="B42" s="104"/>
      <c r="C42" s="105"/>
      <c r="D42" s="106"/>
      <c r="E42" s="107"/>
      <c r="F42" s="108"/>
      <c r="G42" s="107"/>
      <c r="H42" s="107"/>
      <c r="I42" s="106"/>
      <c r="J42" s="107"/>
      <c r="K42" s="107"/>
      <c r="L42" s="38" t="str">
        <f>IF(COUNTIF(P$6:P42,P42)&gt;1,"",P42)</f>
        <v/>
      </c>
      <c r="M42" s="39" t="str">
        <f t="shared" si="0"/>
        <v/>
      </c>
      <c r="N42" s="23"/>
      <c r="O42" s="24"/>
      <c r="P42" t="str">
        <f t="shared" si="1"/>
        <v/>
      </c>
    </row>
    <row r="43" spans="1:16" ht="15.9" customHeight="1">
      <c r="A43" s="18"/>
      <c r="B43" s="104"/>
      <c r="C43" s="105"/>
      <c r="D43" s="106"/>
      <c r="E43" s="107"/>
      <c r="F43" s="108"/>
      <c r="G43" s="107"/>
      <c r="H43" s="107"/>
      <c r="I43" s="106"/>
      <c r="J43" s="107"/>
      <c r="K43" s="107"/>
      <c r="L43" s="38" t="str">
        <f>IF(COUNTIF(P$6:P43,P43)&gt;1,"",P43)</f>
        <v/>
      </c>
      <c r="M43" s="39" t="str">
        <f t="shared" si="0"/>
        <v/>
      </c>
      <c r="N43" s="23"/>
      <c r="O43" s="24"/>
      <c r="P43" t="str">
        <f t="shared" si="1"/>
        <v/>
      </c>
    </row>
    <row r="44" spans="1:16" ht="15.9" customHeight="1">
      <c r="A44" s="18"/>
      <c r="B44" s="104"/>
      <c r="C44" s="105"/>
      <c r="D44" s="106"/>
      <c r="E44" s="107"/>
      <c r="F44" s="108"/>
      <c r="G44" s="107"/>
      <c r="H44" s="107"/>
      <c r="I44" s="106"/>
      <c r="J44" s="107"/>
      <c r="K44" s="107"/>
      <c r="L44" s="38" t="str">
        <f>IF(COUNTIF(P$6:P44,P44)&gt;1,"",P44)</f>
        <v/>
      </c>
      <c r="M44" s="40" t="str">
        <f t="shared" si="0"/>
        <v/>
      </c>
      <c r="N44" s="23"/>
      <c r="O44" s="24"/>
      <c r="P44" t="str">
        <f t="shared" si="1"/>
        <v/>
      </c>
    </row>
    <row r="45" spans="1:16" ht="15.9" customHeight="1">
      <c r="A45" s="18">
        <v>40</v>
      </c>
      <c r="B45" s="122"/>
      <c r="C45" s="105"/>
      <c r="D45" s="106"/>
      <c r="E45" s="107"/>
      <c r="F45" s="108"/>
      <c r="G45" s="107"/>
      <c r="H45" s="107"/>
      <c r="I45" s="106"/>
      <c r="J45" s="107"/>
      <c r="K45" s="107"/>
      <c r="L45" s="38" t="str">
        <f>IF(COUNTIF(P$6:P45,P45)&gt;1,"",P45)</f>
        <v/>
      </c>
      <c r="M45" s="39" t="str">
        <f t="shared" si="0"/>
        <v/>
      </c>
      <c r="N45" s="23"/>
      <c r="O45" s="24"/>
      <c r="P45" t="str">
        <f t="shared" si="1"/>
        <v/>
      </c>
    </row>
    <row r="46" spans="1:16" ht="15.9" customHeight="1">
      <c r="A46" s="18"/>
      <c r="B46" s="98"/>
      <c r="C46" s="99"/>
      <c r="D46" s="100"/>
      <c r="E46" s="101"/>
      <c r="F46" s="102"/>
      <c r="G46" s="101"/>
      <c r="H46" s="101"/>
      <c r="I46" s="100"/>
      <c r="J46" s="101"/>
      <c r="K46" s="101"/>
      <c r="L46" s="36" t="str">
        <f>IF(COUNTIF(P$6:P46,P46)&gt;1,"",P46)</f>
        <v/>
      </c>
      <c r="M46" s="37" t="str">
        <f t="shared" si="0"/>
        <v/>
      </c>
      <c r="N46" s="21"/>
      <c r="O46" s="22"/>
      <c r="P46" t="str">
        <f t="shared" si="1"/>
        <v/>
      </c>
    </row>
    <row r="47" spans="1:16" ht="15.9" customHeight="1">
      <c r="A47" s="18"/>
      <c r="B47" s="104"/>
      <c r="C47" s="105"/>
      <c r="D47" s="106"/>
      <c r="E47" s="107"/>
      <c r="F47" s="108"/>
      <c r="G47" s="107"/>
      <c r="H47" s="107"/>
      <c r="I47" s="106"/>
      <c r="J47" s="107"/>
      <c r="K47" s="107"/>
      <c r="L47" s="38" t="str">
        <f>IF(COUNTIF(P$6:P47,P47)&gt;1,"",P47)</f>
        <v/>
      </c>
      <c r="M47" s="39" t="str">
        <f t="shared" si="0"/>
        <v/>
      </c>
      <c r="N47" s="23"/>
      <c r="O47" s="24"/>
      <c r="P47" t="str">
        <f t="shared" si="1"/>
        <v/>
      </c>
    </row>
    <row r="48" spans="1:16" ht="15.9" customHeight="1">
      <c r="A48" s="18"/>
      <c r="B48" s="104"/>
      <c r="C48" s="105"/>
      <c r="D48" s="106"/>
      <c r="E48" s="107"/>
      <c r="F48" s="108"/>
      <c r="G48" s="107"/>
      <c r="H48" s="107"/>
      <c r="I48" s="106"/>
      <c r="J48" s="107"/>
      <c r="K48" s="107"/>
      <c r="L48" s="38" t="str">
        <f>IF(COUNTIF(P$6:P48,P48)&gt;1,"",P48)</f>
        <v/>
      </c>
      <c r="M48" s="39" t="str">
        <f t="shared" si="0"/>
        <v/>
      </c>
      <c r="N48" s="23"/>
      <c r="O48" s="24"/>
      <c r="P48" t="str">
        <f t="shared" si="1"/>
        <v/>
      </c>
    </row>
    <row r="49" spans="1:16" ht="15.9" customHeight="1">
      <c r="A49" s="18"/>
      <c r="B49" s="104"/>
      <c r="C49" s="105"/>
      <c r="D49" s="106"/>
      <c r="E49" s="107"/>
      <c r="F49" s="108"/>
      <c r="G49" s="107"/>
      <c r="H49" s="107"/>
      <c r="I49" s="106"/>
      <c r="J49" s="107"/>
      <c r="K49" s="107"/>
      <c r="L49" s="38" t="str">
        <f>IF(COUNTIF(P$6:P49,P49)&gt;1,"",P49)</f>
        <v/>
      </c>
      <c r="M49" s="39" t="str">
        <f t="shared" si="0"/>
        <v/>
      </c>
      <c r="N49" s="23"/>
      <c r="O49" s="24"/>
      <c r="P49" t="str">
        <f t="shared" si="1"/>
        <v/>
      </c>
    </row>
    <row r="50" spans="1:16" ht="15.9" customHeight="1">
      <c r="A50" s="18"/>
      <c r="B50" s="104"/>
      <c r="C50" s="105"/>
      <c r="D50" s="106"/>
      <c r="E50" s="107"/>
      <c r="F50" s="108"/>
      <c r="G50" s="107"/>
      <c r="H50" s="107"/>
      <c r="I50" s="106"/>
      <c r="J50" s="107"/>
      <c r="K50" s="107"/>
      <c r="L50" s="38" t="str">
        <f>IF(COUNTIF(P$6:P50,P50)&gt;1,"",P50)</f>
        <v/>
      </c>
      <c r="M50" s="39" t="str">
        <f t="shared" si="0"/>
        <v/>
      </c>
      <c r="N50" s="23"/>
      <c r="O50" s="24"/>
      <c r="P50" t="str">
        <f t="shared" si="1"/>
        <v/>
      </c>
    </row>
    <row r="51" spans="1:16" ht="15.9" customHeight="1">
      <c r="A51" s="18"/>
      <c r="B51" s="104"/>
      <c r="C51" s="105"/>
      <c r="D51" s="106"/>
      <c r="E51" s="107"/>
      <c r="F51" s="108"/>
      <c r="G51" s="107"/>
      <c r="H51" s="107"/>
      <c r="I51" s="106"/>
      <c r="J51" s="107"/>
      <c r="K51" s="107"/>
      <c r="L51" s="38" t="str">
        <f>IF(COUNTIF(P$6:P51,P51)&gt;1,"",P51)</f>
        <v/>
      </c>
      <c r="M51" s="39" t="str">
        <f t="shared" si="0"/>
        <v/>
      </c>
      <c r="N51" s="23"/>
      <c r="O51" s="24"/>
      <c r="P51" t="str">
        <f t="shared" si="1"/>
        <v/>
      </c>
    </row>
    <row r="52" spans="1:16" ht="15.9" customHeight="1">
      <c r="A52" s="18"/>
      <c r="B52" s="104"/>
      <c r="C52" s="105"/>
      <c r="D52" s="106"/>
      <c r="E52" s="107"/>
      <c r="F52" s="108"/>
      <c r="G52" s="107"/>
      <c r="H52" s="107"/>
      <c r="I52" s="106"/>
      <c r="J52" s="107"/>
      <c r="K52" s="107"/>
      <c r="L52" s="38" t="str">
        <f>IF(COUNTIF(P$6:P52,P52)&gt;1,"",P52)</f>
        <v/>
      </c>
      <c r="M52" s="39" t="str">
        <f t="shared" si="0"/>
        <v/>
      </c>
      <c r="N52" s="23"/>
      <c r="O52" s="24"/>
      <c r="P52" t="str">
        <f t="shared" si="1"/>
        <v/>
      </c>
    </row>
    <row r="53" spans="1:16" ht="15.9" customHeight="1">
      <c r="A53" s="18"/>
      <c r="B53" s="104"/>
      <c r="C53" s="105"/>
      <c r="D53" s="106"/>
      <c r="E53" s="107"/>
      <c r="F53" s="108"/>
      <c r="G53" s="107"/>
      <c r="H53" s="107"/>
      <c r="I53" s="106"/>
      <c r="J53" s="107"/>
      <c r="K53" s="107"/>
      <c r="L53" s="38" t="str">
        <f>IF(COUNTIF(P$6:P53,P53)&gt;1,"",P53)</f>
        <v/>
      </c>
      <c r="M53" s="39" t="str">
        <f t="shared" si="0"/>
        <v/>
      </c>
      <c r="N53" s="23"/>
      <c r="O53" s="24"/>
      <c r="P53" t="str">
        <f t="shared" si="1"/>
        <v/>
      </c>
    </row>
    <row r="54" spans="1:16" ht="15.9" customHeight="1">
      <c r="A54" s="18"/>
      <c r="B54" s="104"/>
      <c r="C54" s="105"/>
      <c r="D54" s="106"/>
      <c r="E54" s="107"/>
      <c r="F54" s="108"/>
      <c r="G54" s="107"/>
      <c r="H54" s="107"/>
      <c r="I54" s="106"/>
      <c r="J54" s="107"/>
      <c r="K54" s="107"/>
      <c r="L54" s="38" t="str">
        <f>IF(COUNTIF(P$6:P54,P54)&gt;1,"",P54)</f>
        <v/>
      </c>
      <c r="M54" s="40" t="str">
        <f t="shared" si="0"/>
        <v/>
      </c>
      <c r="N54" s="23"/>
      <c r="O54" s="24"/>
      <c r="P54" t="str">
        <f t="shared" si="1"/>
        <v/>
      </c>
    </row>
    <row r="55" spans="1:16" ht="15.9" customHeight="1">
      <c r="A55" s="18">
        <v>50</v>
      </c>
      <c r="B55" s="104"/>
      <c r="C55" s="105"/>
      <c r="D55" s="106"/>
      <c r="E55" s="107"/>
      <c r="F55" s="108"/>
      <c r="G55" s="107"/>
      <c r="H55" s="107"/>
      <c r="I55" s="106"/>
      <c r="J55" s="107"/>
      <c r="K55" s="107"/>
      <c r="L55" s="38" t="str">
        <f>IF(COUNTIF(P$6:P55,P55)&gt;1,"",P55)</f>
        <v/>
      </c>
      <c r="M55" s="39" t="str">
        <f t="shared" si="0"/>
        <v/>
      </c>
      <c r="N55" s="23"/>
      <c r="O55" s="25"/>
      <c r="P55" t="str">
        <f t="shared" si="1"/>
        <v/>
      </c>
    </row>
    <row r="56" spans="1:16" ht="15.9" customHeight="1">
      <c r="B56" s="4"/>
      <c r="C56" s="6" t="s">
        <v>19</v>
      </c>
      <c r="D56" s="46"/>
      <c r="E56" s="45">
        <f>COUNTA(E6:E55)</f>
        <v>0</v>
      </c>
      <c r="F56" s="5"/>
      <c r="G56" s="4"/>
      <c r="H56" s="4"/>
      <c r="I56" s="4"/>
      <c r="J56" s="4"/>
      <c r="K56" s="6" t="s">
        <v>19</v>
      </c>
      <c r="L56" s="43">
        <f>50-COUNTIF(L6:L55,"")</f>
        <v>0</v>
      </c>
      <c r="M56" s="44">
        <f>SUM(M6:M55)</f>
        <v>0</v>
      </c>
      <c r="N56" s="5"/>
      <c r="O56" s="4"/>
    </row>
  </sheetData>
  <sheetProtection sheet="1" objects="1" scenarios="1"/>
  <mergeCells count="6">
    <mergeCell ref="F1:G1"/>
    <mergeCell ref="H1:I1"/>
    <mergeCell ref="K1:N1"/>
    <mergeCell ref="D2:E2"/>
    <mergeCell ref="F2:G2"/>
    <mergeCell ref="H2:I2"/>
  </mergeCells>
  <phoneticPr fontId="1"/>
  <pageMargins left="0.68" right="0.18" top="1" bottom="0.99" header="0.51200000000000001" footer="0.51200000000000001"/>
  <pageSetup paperSize="9" scale="80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BCFA-A2BF-4F82-83EE-FA65EBBCE85E}">
  <sheetPr codeName="Sheet5"/>
  <dimension ref="A1:C12"/>
  <sheetViews>
    <sheetView workbookViewId="0">
      <selection activeCell="G7" sqref="G7"/>
    </sheetView>
  </sheetViews>
  <sheetFormatPr defaultRowHeight="14.4"/>
  <cols>
    <col min="1" max="1" width="33.5" bestFit="1" customWidth="1"/>
  </cols>
  <sheetData>
    <row r="1" spans="1:3">
      <c r="A1" s="34"/>
      <c r="B1" s="35" t="s">
        <v>77</v>
      </c>
      <c r="C1" s="35" t="s">
        <v>78</v>
      </c>
    </row>
    <row r="2" spans="1:3">
      <c r="A2" s="35" t="s">
        <v>75</v>
      </c>
      <c r="B2" s="35" t="s">
        <v>206</v>
      </c>
      <c r="C2" s="35" t="s">
        <v>207</v>
      </c>
    </row>
    <row r="3" spans="1:3">
      <c r="A3" s="34" t="s">
        <v>76</v>
      </c>
      <c r="B3" s="35" t="s">
        <v>208</v>
      </c>
      <c r="C3" s="35" t="s">
        <v>209</v>
      </c>
    </row>
    <row r="4" spans="1:3">
      <c r="A4" s="35" t="s">
        <v>71</v>
      </c>
      <c r="B4" s="35" t="s">
        <v>210</v>
      </c>
      <c r="C4" s="35" t="s">
        <v>211</v>
      </c>
    </row>
    <row r="5" spans="1:3">
      <c r="A5" s="35" t="s">
        <v>72</v>
      </c>
      <c r="B5" s="35" t="s">
        <v>212</v>
      </c>
      <c r="C5" s="35" t="s">
        <v>213</v>
      </c>
    </row>
    <row r="6" spans="1:3">
      <c r="A6" s="35" t="s">
        <v>73</v>
      </c>
      <c r="B6" s="35" t="s">
        <v>212</v>
      </c>
      <c r="C6" s="35" t="s">
        <v>214</v>
      </c>
    </row>
    <row r="7" spans="1:3">
      <c r="A7" s="35" t="s">
        <v>74</v>
      </c>
      <c r="B7" s="35" t="s">
        <v>215</v>
      </c>
      <c r="C7" s="35" t="s">
        <v>216</v>
      </c>
    </row>
    <row r="9" spans="1:3">
      <c r="A9" s="35" t="s">
        <v>82</v>
      </c>
    </row>
    <row r="10" spans="1:3">
      <c r="A10" s="34" t="s">
        <v>83</v>
      </c>
    </row>
    <row r="11" spans="1:3">
      <c r="A11" s="34" t="s">
        <v>84</v>
      </c>
    </row>
    <row r="12" spans="1:3">
      <c r="A12" s="34" t="s">
        <v>81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ｻﾏﾘｰｼｰﾄ</vt:lpstr>
      <vt:lpstr>50</vt:lpstr>
      <vt:lpstr>144</vt:lpstr>
      <vt:lpstr>430</vt:lpstr>
      <vt:lpstr>1200</vt:lpstr>
      <vt:lpstr>リスト</vt:lpstr>
      <vt:lpstr>ｻﾏﾘｰｼｰﾄ!Print_Area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進藤　啓介</dc:creator>
  <cp:lastModifiedBy>朗 佐々木</cp:lastModifiedBy>
  <cp:lastPrinted>2024-05-12T06:40:28Z</cp:lastPrinted>
  <dcterms:created xsi:type="dcterms:W3CDTF">2000-10-08T09:24:09Z</dcterms:created>
  <dcterms:modified xsi:type="dcterms:W3CDTF">2025-05-17T07:38:34Z</dcterms:modified>
</cp:coreProperties>
</file>