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24226"/>
  <bookViews>
    <workbookView xWindow="0" yWindow="0" windowWidth="20490" windowHeight="7770" tabRatio="777" activeTab="2"/>
  </bookViews>
  <sheets>
    <sheet name="Award Rules" sheetId="12" r:id="rId1"/>
    <sheet name="Three Letter Code Chart" sheetId="13" r:id="rId2"/>
    <sheet name="APPLICATION ・Log_1" sheetId="10" r:id="rId3"/>
    <sheet name="【Log_2】" sheetId="14" r:id="rId4"/>
  </sheets>
  <externalReferences>
    <externalReference r:id="rId5"/>
  </externalReferences>
  <definedNames>
    <definedName name="_xlnm.Print_Area" localSheetId="3">【Log_2】!$C$1:$M$63</definedName>
    <definedName name="_xlnm.Print_Area" localSheetId="2">'APPLICATION ・Log_1'!$B$2:$O$50</definedName>
    <definedName name="_xlnm.Print_Area" localSheetId="0">'Award Rules'!$A$1:$K$64</definedName>
    <definedName name="_xlnm.Print_Area" localSheetId="1">'Three Letter Code Chart'!$B$2:$E$53</definedName>
  </definedNames>
  <calcPr calcId="152511"/>
</workbook>
</file>

<file path=xl/calcChain.xml><?xml version="1.0" encoding="utf-8"?>
<calcChain xmlns="http://schemas.openxmlformats.org/spreadsheetml/2006/main">
  <c r="J61" i="14" l="1"/>
  <c r="J62" i="14"/>
  <c r="C61" i="14"/>
  <c r="C62" i="14" s="1"/>
  <c r="D1" i="14" l="1"/>
  <c r="J63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A2" i="14"/>
  <c r="L49" i="10"/>
  <c r="I49" i="10"/>
  <c r="L48" i="10"/>
  <c r="I48" i="10"/>
  <c r="L47" i="10"/>
  <c r="I47" i="10"/>
  <c r="L46" i="10"/>
  <c r="I46" i="10"/>
  <c r="L45" i="10"/>
  <c r="I45" i="10"/>
  <c r="L44" i="10"/>
  <c r="I44" i="10"/>
  <c r="L43" i="10"/>
  <c r="I43" i="10"/>
  <c r="L42" i="10"/>
  <c r="I42" i="10"/>
  <c r="L41" i="10"/>
  <c r="I41" i="10"/>
  <c r="L40" i="10"/>
  <c r="I40" i="10"/>
  <c r="L39" i="10"/>
  <c r="I39" i="10"/>
  <c r="L38" i="10"/>
  <c r="I38" i="10"/>
  <c r="L37" i="10"/>
  <c r="I37" i="10"/>
  <c r="L36" i="10"/>
  <c r="I36" i="10"/>
  <c r="F31" i="10"/>
  <c r="F30" i="10"/>
  <c r="L29" i="10"/>
  <c r="F29" i="10"/>
  <c r="J28" i="10"/>
  <c r="L28" i="10" s="1"/>
  <c r="F28" i="10"/>
  <c r="F25" i="10"/>
  <c r="F26" i="10" l="1"/>
  <c r="A49" i="10" l="1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Q28" i="10"/>
  <c r="A50" i="10" l="1"/>
  <c r="B2" i="14" s="1"/>
  <c r="C4" i="14" s="1"/>
  <c r="C5" i="14" s="1"/>
  <c r="C6" i="14" s="1"/>
  <c r="C7" i="14" s="1"/>
  <c r="C8" i="14" s="1"/>
  <c r="C9" i="14" s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3" i="14" s="1"/>
</calcChain>
</file>

<file path=xl/comments1.xml><?xml version="1.0" encoding="utf-8"?>
<comments xmlns="http://schemas.openxmlformats.org/spreadsheetml/2006/main">
  <authors>
    <author>作成者</author>
  </authors>
  <commentList>
    <comment ref="C36" authorId="0" shapeId="0">
      <text>
        <r>
          <rPr>
            <sz val="9"/>
            <color indexed="81"/>
            <rFont val="Arial"/>
            <family val="2"/>
          </rPr>
          <t xml:space="preserve">NAHA-CITY               4701   AS-017
GINOWAN-CITY        4706
URASOE-CITY          4709
NAGO-CITY              4708
ITOMAN-CITY           4710
OKINAWA-CITY        4711
TOMIGUSUKU-CITY 4712
URUMA-CITY            4713
NANJO-CITY             4715
KUNIGAMI-Vil.  47001 AS-017    YOMITAN-Vil.  47003 AS-017    YONABARU-Town  47002 AS-17
OGIMI-Vil.                                   KADENA-Town   </t>
        </r>
        <r>
          <rPr>
            <sz val="9"/>
            <color indexed="81"/>
            <rFont val="ＭＳ Ｐ明朝"/>
            <family val="1"/>
            <charset val="128"/>
          </rPr>
          <t>➡</t>
        </r>
        <r>
          <rPr>
            <sz val="9"/>
            <color indexed="81"/>
            <rFont val="Arial"/>
            <family val="2"/>
          </rPr>
          <t xml:space="preserve"> /DNA60       HAEBARU-Town
HIGASHI-Vil.                                CHATAN-Vil.                               IHEYA-Vil.
NAKIJIN-Vil.                                 KITANAKAGUSUKU-Vil.              IZENA-Vil.
MOTOBU-Town                          NAKAGUSUKU-Vil.                     YAESE-Town
ONNA-Vil.                                   NISHIHARA-Town                       TONAKI-Vil.
GINOZA-Vil. 
KIN-Town
</t>
        </r>
      </text>
    </comment>
    <comment ref="G36" authorId="0" shapeId="0">
      <text>
        <r>
          <rPr>
            <sz val="9"/>
            <color indexed="81"/>
            <rFont val="Arial"/>
            <family val="2"/>
          </rPr>
          <t>hour</t>
        </r>
        <r>
          <rPr>
            <b/>
            <sz val="9"/>
            <color indexed="81"/>
            <rFont val="Arial"/>
            <family val="2"/>
          </rPr>
          <t xml:space="preserve"> :</t>
        </r>
        <r>
          <rPr>
            <sz val="9"/>
            <color indexed="81"/>
            <rFont val="Arial"/>
            <family val="2"/>
          </rPr>
          <t xml:space="preserve"> minute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Arial"/>
            <family val="2"/>
          </rPr>
          <t xml:space="preserve"> </t>
        </r>
        <r>
          <rPr>
            <b/>
            <sz val="14"/>
            <color indexed="81"/>
            <rFont val="Arial"/>
            <family val="2"/>
          </rPr>
          <t>14</t>
        </r>
        <r>
          <rPr>
            <b/>
            <sz val="16"/>
            <color indexed="81"/>
            <rFont val="Arial"/>
            <family val="2"/>
          </rPr>
          <t>:</t>
        </r>
        <r>
          <rPr>
            <b/>
            <sz val="14"/>
            <color indexed="81"/>
            <rFont val="Arial"/>
            <family val="2"/>
          </rPr>
          <t>53</t>
        </r>
      </text>
    </comment>
    <comment ref="H36" authorId="0" shapeId="0">
      <text>
        <r>
          <rPr>
            <sz val="11"/>
            <color indexed="81"/>
            <rFont val="Arial"/>
            <family val="2"/>
          </rPr>
          <t>Enter the date and the</t>
        </r>
        <r>
          <rPr>
            <sz val="11"/>
            <color indexed="81"/>
            <rFont val="ＭＳ Ｐゴシック"/>
            <family val="3"/>
            <charset val="128"/>
          </rPr>
          <t>『</t>
        </r>
        <r>
          <rPr>
            <sz val="11"/>
            <color indexed="81"/>
            <rFont val="Arial"/>
            <family val="2"/>
          </rPr>
          <t>/***60</t>
        </r>
        <r>
          <rPr>
            <sz val="11"/>
            <color indexed="81"/>
            <rFont val="ＭＳ Ｐゴシック"/>
            <family val="3"/>
            <charset val="128"/>
          </rPr>
          <t>』</t>
        </r>
        <r>
          <rPr>
            <sz val="11"/>
            <color indexed="81"/>
            <rFont val="Arial"/>
            <family val="2"/>
          </rPr>
          <t xml:space="preserve"> will be added tail of CALL Sign.</t>
        </r>
      </text>
    </comment>
    <comment ref="M36" authorId="0" shapeId="0">
      <text>
        <r>
          <rPr>
            <b/>
            <sz val="9"/>
            <color indexed="81"/>
            <rFont val="Arial"/>
            <family val="2"/>
          </rPr>
          <t>select pulldown button.</t>
        </r>
      </text>
    </comment>
    <comment ref="C37" authorId="0" shapeId="0">
      <text>
        <r>
          <rPr>
            <sz val="9"/>
            <color indexed="81"/>
            <rFont val="Arial"/>
            <family val="2"/>
          </rPr>
          <t>IE-Vil.</t>
        </r>
        <r>
          <rPr>
            <sz val="9"/>
            <color indexed="81"/>
            <rFont val="ＭＳ Ｐゴシック"/>
            <family val="3"/>
            <charset val="128"/>
          </rPr>
          <t>　</t>
        </r>
        <r>
          <rPr>
            <sz val="9"/>
            <color indexed="81"/>
            <rFont val="Arial"/>
            <family val="2"/>
          </rPr>
          <t>47001 AS-017</t>
        </r>
      </text>
    </comment>
    <comment ref="C38" authorId="0" shapeId="0">
      <text>
        <r>
          <rPr>
            <sz val="9"/>
            <color indexed="81"/>
            <rFont val="Arial"/>
            <family val="2"/>
          </rPr>
          <t>ISHIGAKI-CITY</t>
        </r>
        <r>
          <rPr>
            <sz val="9"/>
            <color indexed="81"/>
            <rFont val="ＭＳ Ｐゴシック"/>
            <family val="3"/>
            <charset val="128"/>
          </rPr>
          <t>　</t>
        </r>
        <r>
          <rPr>
            <sz val="9"/>
            <color indexed="81"/>
            <rFont val="Arial"/>
            <family val="2"/>
          </rPr>
          <t xml:space="preserve">      4704   AS-024
TAKETOMI-Town  47005
    (Excepts of HATERUMA-JIMA)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Arial"/>
            <family val="2"/>
          </rPr>
          <t>MIYAKOJIMA-CITY  4714  AS-079
  (Excepts of SHIMOJI-JIMA,IRABU-JIMA)</t>
        </r>
      </text>
    </comment>
    <comment ref="C40" authorId="0" shapeId="0">
      <text>
        <r>
          <rPr>
            <sz val="9"/>
            <color indexed="81"/>
            <rFont val="Arial"/>
            <family val="2"/>
          </rPr>
          <t>SHIMOJI-JIMA</t>
        </r>
        <r>
          <rPr>
            <sz val="9"/>
            <color indexed="81"/>
            <rFont val="ＭＳ Ｐゴシック"/>
            <family val="3"/>
            <charset val="128"/>
          </rPr>
          <t>　</t>
        </r>
        <r>
          <rPr>
            <sz val="9"/>
            <color indexed="81"/>
            <rFont val="Arial"/>
            <family val="2"/>
          </rPr>
          <t>4714  AS-079
IRABU-JIMA</t>
        </r>
      </text>
    </comment>
    <comment ref="C41" authorId="0" shapeId="0">
      <text>
        <r>
          <rPr>
            <sz val="9"/>
            <color indexed="81"/>
            <rFont val="Arial"/>
            <family val="2"/>
          </rPr>
          <t>TOKASHIKI-Vil. 47002  AS-017
ZAMAMI-Vil.</t>
        </r>
      </text>
    </comment>
    <comment ref="C42" authorId="0" shapeId="0">
      <text>
        <r>
          <rPr>
            <sz val="9"/>
            <color indexed="81"/>
            <rFont val="Arial"/>
            <family val="2"/>
          </rPr>
          <t xml:space="preserve"> AGUNI-Vil. 47002  AS-017</t>
        </r>
      </text>
    </comment>
    <comment ref="C43" authorId="0" shapeId="0">
      <text>
        <r>
          <rPr>
            <sz val="9"/>
            <color indexed="81"/>
            <rFont val="Arial"/>
            <family val="2"/>
          </rPr>
          <t xml:space="preserve"> MINAMIDAITO-Vil. 47002  AS-047</t>
        </r>
      </text>
    </comment>
    <comment ref="C44" authorId="0" shapeId="0">
      <text>
        <r>
          <rPr>
            <sz val="9"/>
            <color indexed="81"/>
            <rFont val="Arial"/>
            <family val="2"/>
          </rPr>
          <t>KITADAITO-Vil. 47002  AS-047</t>
        </r>
      </text>
    </comment>
    <comment ref="C45" authorId="0" shapeId="0">
      <text>
        <r>
          <rPr>
            <sz val="9"/>
            <color indexed="81"/>
            <rFont val="Arial"/>
            <family val="2"/>
          </rPr>
          <t>KUMEJIMA-Town 47002  AS-017</t>
        </r>
      </text>
    </comment>
    <comment ref="C46" authorId="0" shapeId="0">
      <text>
        <r>
          <rPr>
            <sz val="9"/>
            <color indexed="81"/>
            <rFont val="Arial"/>
            <family val="2"/>
          </rPr>
          <t>TARAMA-Vil. 47004  AS-079</t>
        </r>
      </text>
    </comment>
    <comment ref="C47" authorId="0" shapeId="0">
      <text>
        <r>
          <rPr>
            <sz val="9"/>
            <color indexed="81"/>
            <rFont val="Arial"/>
            <family val="2"/>
          </rPr>
          <t>YONAGUNI-Town 47005  AS-024</t>
        </r>
      </text>
    </comment>
    <comment ref="C48" authorId="0" shapeId="0">
      <text>
        <r>
          <rPr>
            <sz val="9"/>
            <color indexed="81"/>
            <rFont val="Arial"/>
            <family val="2"/>
          </rPr>
          <t>HATERUMA-JIMA 47005  AS-24</t>
        </r>
      </text>
    </comment>
    <comment ref="C49" authorId="0" shapeId="0">
      <text>
        <r>
          <rPr>
            <sz val="9"/>
            <color indexed="81"/>
            <rFont val="Arial"/>
            <family val="2"/>
          </rPr>
          <t>KADENA-Town 47003 AS-017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4" authorId="0" shapeId="0">
      <text>
        <r>
          <rPr>
            <sz val="9"/>
            <color indexed="81"/>
            <rFont val="Arilal"/>
            <family val="2"/>
          </rPr>
          <t>select pulldown button.</t>
        </r>
      </text>
    </comment>
  </commentList>
</comments>
</file>

<file path=xl/sharedStrings.xml><?xml version="1.0" encoding="utf-8"?>
<sst xmlns="http://schemas.openxmlformats.org/spreadsheetml/2006/main" count="285" uniqueCount="233">
  <si>
    <t>IOTA</t>
  </si>
  <si>
    <t>AS-017</t>
  </si>
  <si>
    <t>/MMY60</t>
  </si>
  <si>
    <t>AS-079</t>
  </si>
  <si>
    <t>AS-047</t>
  </si>
  <si>
    <t>/SHI60</t>
    <phoneticPr fontId="2"/>
  </si>
  <si>
    <t>/AGJ60</t>
    <phoneticPr fontId="2"/>
  </si>
  <si>
    <t>□</t>
  </si>
  <si>
    <t>令和</t>
    <rPh sb="0" eb="1">
      <t>レイ</t>
    </rPh>
    <rPh sb="1" eb="2">
      <t>ワ</t>
    </rPh>
    <phoneticPr fontId="2"/>
  </si>
  <si>
    <t>西暦</t>
    <rPh sb="0" eb="2">
      <t>セイレキ</t>
    </rPh>
    <phoneticPr fontId="2"/>
  </si>
  <si>
    <t>/OKA60</t>
  </si>
  <si>
    <t>/IEJ60</t>
  </si>
  <si>
    <t>/ISG60</t>
  </si>
  <si>
    <t>/SHI60</t>
  </si>
  <si>
    <t>/KJP60</t>
  </si>
  <si>
    <t>/AGJ60</t>
  </si>
  <si>
    <t>/MMD60</t>
  </si>
  <si>
    <t>/KTD60</t>
  </si>
  <si>
    <t>/UEO60</t>
  </si>
  <si>
    <t>/TRA60</t>
  </si>
  <si>
    <t>/OGN60</t>
  </si>
  <si>
    <t>/HTR60</t>
  </si>
  <si>
    <t>/DNA60</t>
    <phoneticPr fontId="2"/>
  </si>
  <si>
    <t>□</t>
    <phoneticPr fontId="2"/>
  </si>
  <si>
    <t>CW</t>
    <phoneticPr fontId="2"/>
  </si>
  <si>
    <t>SSB</t>
    <phoneticPr fontId="2"/>
  </si>
  <si>
    <t>AM</t>
    <phoneticPr fontId="2"/>
  </si>
  <si>
    <t>FM</t>
    <phoneticPr fontId="2"/>
  </si>
  <si>
    <t>RTTY</t>
    <phoneticPr fontId="2"/>
  </si>
  <si>
    <t>SSTV</t>
    <phoneticPr fontId="2"/>
  </si>
  <si>
    <t>Digital</t>
    <phoneticPr fontId="2"/>
  </si>
  <si>
    <t>Satellite</t>
    <phoneticPr fontId="2"/>
  </si>
  <si>
    <t>□</t>
    <phoneticPr fontId="2"/>
  </si>
  <si>
    <t>☑</t>
    <phoneticPr fontId="2"/>
  </si>
  <si>
    <t>JARL. Okinawa Branch</t>
    <phoneticPr fontId="2"/>
  </si>
  <si>
    <r>
      <t>Nov.1</t>
    </r>
    <r>
      <rPr>
        <vertAlign val="superscript"/>
        <sz val="14"/>
        <color theme="1"/>
        <rFont val="ArialBlack"/>
        <family val="2"/>
      </rPr>
      <t xml:space="preserve">st </t>
    </r>
    <r>
      <rPr>
        <sz val="16"/>
        <color theme="1"/>
        <rFont val="ArialBlack"/>
      </rPr>
      <t>2020</t>
    </r>
    <phoneticPr fontId="2"/>
  </si>
  <si>
    <r>
      <t>Okinawa Amateur Radio 60</t>
    </r>
    <r>
      <rPr>
        <b/>
        <u/>
        <vertAlign val="superscript"/>
        <sz val="14"/>
        <color rgb="FF0000FF"/>
        <rFont val="ArialBlack"/>
        <family val="2"/>
      </rPr>
      <t>th</t>
    </r>
    <r>
      <rPr>
        <b/>
        <u/>
        <sz val="16"/>
        <color rgb="FF0000FF"/>
        <rFont val="ArialBlack"/>
        <family val="2"/>
      </rPr>
      <t xml:space="preserve"> Anniversary Festival Activities</t>
    </r>
    <rPh sb="0" eb="58">
      <t>Ｏｋｉｎａｗａ　Ａｍａｔｅｕｒ　Ｒａｄｉｏ　６０ｔｈ　Ａｎｎｉｖｅｒｓａｒｙ　Ｆｅｓｔｉｖａｌ　Ａｃｔｉｖｉｔｉｅｓ</t>
    </rPh>
    <phoneticPr fontId="2"/>
  </si>
  <si>
    <t>1.Rules</t>
    <phoneticPr fontId="2"/>
  </si>
  <si>
    <t>Date: JAN.1, 2021 0:00(JST) – DEC.31 2021 23:59(JST) QSO in Valid.</t>
    <phoneticPr fontId="2"/>
  </si>
  <si>
    <t>Participation Eligibility: All station’s QRV in Okinawa Prefecture.</t>
    <phoneticPr fontId="2"/>
  </si>
  <si>
    <t>Use FREQ, MODE: Permitted in your range.</t>
    <phoneticPr fontId="2"/>
  </si>
  <si>
    <t>Way of Operating: Add on “Three Letter Code plus 60” at Your Call</t>
    <phoneticPr fontId="2"/>
  </si>
  <si>
    <r>
      <t xml:space="preserve">Tail-end. Example: In case of </t>
    </r>
    <r>
      <rPr>
        <b/>
        <sz val="16"/>
        <color theme="1"/>
        <rFont val="ArialBlack"/>
        <family val="2"/>
      </rPr>
      <t>JR6YAA QRV in SHIMOJI-JIMA.</t>
    </r>
    <phoneticPr fontId="2"/>
  </si>
  <si>
    <r>
      <t xml:space="preserve">JR6YAA / </t>
    </r>
    <r>
      <rPr>
        <b/>
        <u/>
        <sz val="18"/>
        <color theme="1"/>
        <rFont val="ArialBlack"/>
        <family val="2"/>
      </rPr>
      <t>S H I 6 0</t>
    </r>
    <phoneticPr fontId="2"/>
  </si>
  <si>
    <t>(More detail “Three Letter Code Chart” as below)</t>
    <phoneticPr fontId="2"/>
  </si>
  <si>
    <r>
      <t>Okinawa Amateur Radio 60</t>
    </r>
    <r>
      <rPr>
        <u/>
        <vertAlign val="superscript"/>
        <sz val="14"/>
        <color theme="1"/>
        <rFont val="ArialBlack"/>
        <family val="2"/>
      </rPr>
      <t>th</t>
    </r>
    <r>
      <rPr>
        <u/>
        <sz val="16"/>
        <color theme="1"/>
        <rFont val="ArialBlack"/>
        <family val="2"/>
      </rPr>
      <t xml:space="preserve"> Anniversary Award</t>
    </r>
    <phoneticPr fontId="2"/>
  </si>
  <si>
    <t>1. Rules</t>
    <phoneticPr fontId="2"/>
  </si>
  <si>
    <t>Must be made QSO with Station, Their Call / “Three letter code 60”</t>
    <phoneticPr fontId="2"/>
  </si>
  <si>
    <t>Achieved 3 Area QSO’s will issue “Achieved Half Prize”</t>
    <phoneticPr fontId="2"/>
  </si>
  <si>
    <t>Achieved 5 Area, All Area QSO’s, regardless of whether get number of</t>
    <phoneticPr fontId="2"/>
  </si>
  <si>
    <t>area, Achieved 60 QSO’s will fill out “Special notes” the Prize.</t>
    <phoneticPr fontId="2"/>
  </si>
  <si>
    <t>If prefer to fill out FREQ, MODE, QRP etc. notes will be possible.</t>
    <phoneticPr fontId="2"/>
  </si>
  <si>
    <t>2. About Applications</t>
    <phoneticPr fontId="2"/>
  </si>
  <si>
    <t>Applications Sheet (Original Format) send by E-mail or postal, Until</t>
    <phoneticPr fontId="2"/>
  </si>
  <si>
    <t>Dec.1 2021 to Jun.30 2022(Stamp by date)</t>
    <phoneticPr fontId="2"/>
  </si>
  <si>
    <t>Applications Sheet will be available at JARL Okinawa Branch page.</t>
    <phoneticPr fontId="2"/>
  </si>
  <si>
    <t>https://www.jarl.com/okinawa/</t>
    <phoneticPr fontId="2"/>
  </si>
  <si>
    <t>Application-Fee: For Free</t>
    <phoneticPr fontId="2"/>
  </si>
  <si>
    <t>&lt;QRV Prize&gt;</t>
    <phoneticPr fontId="2"/>
  </si>
  <si>
    <t>For term of the Festival, will issue QRV Prize, made QRV by more than</t>
    <phoneticPr fontId="2"/>
  </si>
  <si>
    <t>another 3 Area.</t>
    <phoneticPr fontId="2"/>
  </si>
  <si>
    <t>JAN.15 2022 to Jun.30 2022(Stamp by date)</t>
    <phoneticPr fontId="2"/>
  </si>
  <si>
    <t>&lt;SWL-Prize &gt;</t>
    <phoneticPr fontId="2"/>
  </si>
  <si>
    <t>Must be received QSO with Station, Their Call / “Three letter code 60”</t>
    <phoneticPr fontId="2"/>
  </si>
  <si>
    <t>Address (Postal, E-mail)</t>
    <phoneticPr fontId="2"/>
  </si>
  <si>
    <t>Okinawa Amateur Radio 60th Anniversary Award Committee</t>
    <phoneticPr fontId="2"/>
  </si>
  <si>
    <t>Chair. Choyu Miyagi JR6VGM</t>
    <phoneticPr fontId="2"/>
  </si>
  <si>
    <t>E-mail: okinawa1961 [at mark] jarl.com</t>
    <phoneticPr fontId="2"/>
  </si>
  <si>
    <t>Postal: Room 201, 2-29, Shuri Gibo-cho, Naha-City, 903-0821</t>
    <phoneticPr fontId="2"/>
  </si>
  <si>
    <t xml:space="preserve">          Okinawa JAPAN</t>
    <phoneticPr fontId="2"/>
  </si>
  <si>
    <t>Three Letter Code Chart</t>
    <phoneticPr fontId="2"/>
  </si>
  <si>
    <t>Three Letter Code</t>
    <phoneticPr fontId="2"/>
  </si>
  <si>
    <t xml:space="preserve">Districts </t>
    <phoneticPr fontId="2"/>
  </si>
  <si>
    <t>JCC</t>
    <phoneticPr fontId="2"/>
  </si>
  <si>
    <t>JCG</t>
    <phoneticPr fontId="2"/>
  </si>
  <si>
    <t>/OKA60</t>
    <phoneticPr fontId="2"/>
  </si>
  <si>
    <t>NAHA-CITY</t>
  </si>
  <si>
    <t>GINOWAN-CITY</t>
  </si>
  <si>
    <t>URASOE-CITY</t>
    <phoneticPr fontId="2"/>
  </si>
  <si>
    <t>NAGO-CITY</t>
  </si>
  <si>
    <t>ITOMAN-CITY</t>
  </si>
  <si>
    <t>OKINAWA-CITY</t>
  </si>
  <si>
    <t>TOMIGUSUKU-CITY</t>
  </si>
  <si>
    <t>URUMA-CITY</t>
  </si>
  <si>
    <t>NANJO-CITY</t>
  </si>
  <si>
    <t>KUNIGAMI-Vil.</t>
  </si>
  <si>
    <t>OGIMI-Vil.</t>
  </si>
  <si>
    <t>HIGASHI-Vil.</t>
  </si>
  <si>
    <t>NAKIJIN-Vil.</t>
  </si>
  <si>
    <t>MOTOBU-Town</t>
  </si>
  <si>
    <t>ONNA-Vil.</t>
  </si>
  <si>
    <t>GINOZA-Vil.</t>
  </si>
  <si>
    <t>KIN-Town</t>
  </si>
  <si>
    <t>YOMITAN-Vil.</t>
  </si>
  <si>
    <t>/DNA60</t>
    <phoneticPr fontId="2"/>
  </si>
  <si>
    <t>KADENA-Town</t>
  </si>
  <si>
    <t>CHATAN-Vil.</t>
  </si>
  <si>
    <t>KITANAKAGUSUKU-Vil.</t>
  </si>
  <si>
    <t>NAKAGUSUKU-Vil.</t>
  </si>
  <si>
    <t>NISHIHARA-Town</t>
  </si>
  <si>
    <t>YONABARU-Town</t>
  </si>
  <si>
    <t>HAEBARU-Town</t>
  </si>
  <si>
    <t>IHEYA-Vil.</t>
  </si>
  <si>
    <t>IZENA-Vil.</t>
  </si>
  <si>
    <t>YAESE-Town</t>
  </si>
  <si>
    <t>TONAKI-Vil.</t>
  </si>
  <si>
    <t>/IEJ60</t>
    <phoneticPr fontId="2"/>
  </si>
  <si>
    <t>IE-Vil.</t>
  </si>
  <si>
    <t>AS-017</t>
    <phoneticPr fontId="2"/>
  </si>
  <si>
    <t>/ISG60</t>
    <phoneticPr fontId="2"/>
  </si>
  <si>
    <t>ISHIGAKI-CITY</t>
  </si>
  <si>
    <t>AS-024</t>
    <phoneticPr fontId="2"/>
  </si>
  <si>
    <t>MIYAKOJIMA-CITY</t>
  </si>
  <si>
    <t>(Except of SHIMOJIJIMA,IRABU-JIMA)</t>
    <phoneticPr fontId="2"/>
  </si>
  <si>
    <t>/SHI60</t>
    <phoneticPr fontId="2"/>
  </si>
  <si>
    <t>SHIMOJI-JIMA</t>
  </si>
  <si>
    <t>IRABU-JIMA</t>
  </si>
  <si>
    <t>/KJP60</t>
    <phoneticPr fontId="2"/>
  </si>
  <si>
    <t>TOKASHIKI-Vil.</t>
  </si>
  <si>
    <t>ZAMAMI-Vil.</t>
  </si>
  <si>
    <t>/AGJ60</t>
    <phoneticPr fontId="2"/>
  </si>
  <si>
    <t>AGUNI-Vil.</t>
  </si>
  <si>
    <t>/MMD60</t>
    <phoneticPr fontId="2"/>
  </si>
  <si>
    <t>MINAMIDAITO-Vil.</t>
  </si>
  <si>
    <t>/KTD60</t>
    <phoneticPr fontId="2"/>
  </si>
  <si>
    <t>KITADAITO-Vil.</t>
  </si>
  <si>
    <t>/UEO60</t>
    <phoneticPr fontId="2"/>
  </si>
  <si>
    <t>KUMEJIMA-Town</t>
  </si>
  <si>
    <t>/TRA60</t>
    <phoneticPr fontId="2"/>
  </si>
  <si>
    <t>TARAMA-Vil.</t>
  </si>
  <si>
    <t>AS-079</t>
    <phoneticPr fontId="2"/>
  </si>
  <si>
    <t>/OGN60</t>
    <phoneticPr fontId="2"/>
  </si>
  <si>
    <t>YONAGUNI-Town</t>
  </si>
  <si>
    <t>TAKETOMI-Town</t>
  </si>
  <si>
    <t>(Except of HATERUMA-JIMA)</t>
    <phoneticPr fontId="2"/>
  </si>
  <si>
    <t>/HTR60</t>
    <phoneticPr fontId="2"/>
  </si>
  <si>
    <t>HATERUMA-JIMA</t>
    <phoneticPr fontId="2"/>
  </si>
  <si>
    <t>JARL. Okinawa Branch</t>
    <phoneticPr fontId="2"/>
  </si>
  <si>
    <r>
      <t>Nov.1</t>
    </r>
    <r>
      <rPr>
        <vertAlign val="superscript"/>
        <sz val="12"/>
        <color theme="1"/>
        <rFont val="Arial Black"/>
        <family val="2"/>
      </rPr>
      <t>st</t>
    </r>
    <r>
      <rPr>
        <sz val="12"/>
        <color theme="1"/>
        <rFont val="Arial Black"/>
        <family val="2"/>
      </rPr>
      <t xml:space="preserve"> 2020</t>
    </r>
    <phoneticPr fontId="2"/>
  </si>
  <si>
    <t>Ver.2-01</t>
    <phoneticPr fontId="2"/>
  </si>
  <si>
    <t>Please fill in the color cells or select pulldown button.</t>
    <phoneticPr fontId="2"/>
  </si>
  <si>
    <r>
      <t>Okinawa Amateur Radio 60</t>
    </r>
    <r>
      <rPr>
        <b/>
        <vertAlign val="superscript"/>
        <sz val="14"/>
        <color theme="0"/>
        <rFont val="Century"/>
        <family val="1"/>
      </rPr>
      <t>th</t>
    </r>
    <r>
      <rPr>
        <b/>
        <sz val="18"/>
        <color theme="0"/>
        <rFont val="Century"/>
        <family val="1"/>
      </rPr>
      <t xml:space="preserve"> Anniversary Award Application</t>
    </r>
    <phoneticPr fontId="2"/>
  </si>
  <si>
    <t>I am applying for the following Prize / endorsements:</t>
    <phoneticPr fontId="2"/>
  </si>
  <si>
    <t xml:space="preserve">                    Date</t>
    <phoneticPr fontId="2"/>
  </si>
  <si>
    <t>Day</t>
    <phoneticPr fontId="2"/>
  </si>
  <si>
    <t>Month</t>
    <phoneticPr fontId="2"/>
  </si>
  <si>
    <t>Month</t>
    <phoneticPr fontId="2"/>
  </si>
  <si>
    <t>Year</t>
    <phoneticPr fontId="2"/>
  </si>
  <si>
    <t xml:space="preserve">Call Sign /
SWL Call Sign  </t>
    <phoneticPr fontId="2"/>
  </si>
  <si>
    <t>Name</t>
    <phoneticPr fontId="2"/>
  </si>
  <si>
    <t>Mailing Address</t>
  </si>
  <si>
    <t>(City, State/Zip,</t>
    <phoneticPr fontId="2"/>
  </si>
  <si>
    <t xml:space="preserve">  Country)</t>
    <phoneticPr fontId="2"/>
  </si>
  <si>
    <t>Email Address</t>
    <phoneticPr fontId="2"/>
  </si>
  <si>
    <t>I will apply for the "Okinawa Amateur Radio 60th Anniversary Commemorative" award based on the rules.</t>
    <phoneticPr fontId="2"/>
  </si>
  <si>
    <t>I pledge the following In making this application.</t>
    <phoneticPr fontId="2"/>
  </si>
  <si>
    <t>1. I operated within the range of licensed radio frequency bands,mode and antenna power.</t>
    <phoneticPr fontId="2"/>
  </si>
  <si>
    <t>2. The communication record of this Log is no different from the items described in the oliginal Log.</t>
    <phoneticPr fontId="2"/>
  </si>
  <si>
    <t>3. I will promptly submit the original or copy of the Log whenever requested.</t>
    <phoneticPr fontId="2"/>
  </si>
  <si>
    <t>Type of Prizes</t>
    <phoneticPr fontId="2"/>
  </si>
  <si>
    <r>
      <rPr>
        <sz val="12"/>
        <color theme="1"/>
        <rFont val="AR明朝体L"/>
        <family val="1"/>
        <charset val="128"/>
      </rPr>
      <t>１．</t>
    </r>
    <r>
      <rPr>
        <sz val="12"/>
        <color theme="1"/>
        <rFont val="Arial"/>
        <family val="2"/>
      </rPr>
      <t>Okinawa Amateur Radio 60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Anniversary Award</t>
    </r>
    <phoneticPr fontId="2"/>
  </si>
  <si>
    <r>
      <rPr>
        <sz val="12"/>
        <color theme="1"/>
        <rFont val="AR明朝体L"/>
        <family val="1"/>
        <charset val="128"/>
      </rPr>
      <t>２．</t>
    </r>
    <r>
      <rPr>
        <sz val="12"/>
        <color theme="1"/>
        <rFont val="Arial"/>
        <family val="2"/>
      </rPr>
      <t>Achieved Half Prize</t>
    </r>
    <phoneticPr fontId="2"/>
  </si>
  <si>
    <r>
      <rPr>
        <sz val="12"/>
        <color theme="1"/>
        <rFont val="AR明朝体L"/>
        <family val="1"/>
        <charset val="128"/>
      </rPr>
      <t>３．</t>
    </r>
    <r>
      <rPr>
        <sz val="12"/>
        <color theme="1"/>
        <rFont val="Arial"/>
        <family val="2"/>
      </rPr>
      <t>SWL-Prize</t>
    </r>
    <phoneticPr fontId="2"/>
  </si>
  <si>
    <t>special notes</t>
    <phoneticPr fontId="2"/>
  </si>
  <si>
    <t>QSOs (SWL)Districts Counts</t>
    <phoneticPr fontId="2"/>
  </si>
  <si>
    <t>BAND</t>
    <phoneticPr fontId="2"/>
  </si>
  <si>
    <t>If nothing MODE in List, enter here!</t>
    <phoneticPr fontId="2"/>
  </si>
  <si>
    <t>QRP</t>
    <phoneticPr fontId="2"/>
  </si>
  <si>
    <t>MODE</t>
    <phoneticPr fontId="2"/>
  </si>
  <si>
    <t>Power</t>
    <phoneticPr fontId="2"/>
  </si>
  <si>
    <t>Achieved 60 QSO’s (SWL)</t>
    <phoneticPr fontId="2"/>
  </si>
  <si>
    <t>Log_1</t>
    <phoneticPr fontId="2"/>
  </si>
  <si>
    <t>YEAR</t>
    <phoneticPr fontId="2"/>
  </si>
  <si>
    <t>other➡</t>
    <phoneticPr fontId="2"/>
  </si>
  <si>
    <t>Three Letter Code</t>
    <phoneticPr fontId="2"/>
  </si>
  <si>
    <t>QSO Date</t>
    <phoneticPr fontId="2"/>
  </si>
  <si>
    <t>Time</t>
    <phoneticPr fontId="2"/>
  </si>
  <si>
    <t>CALL Sign</t>
    <phoneticPr fontId="2"/>
  </si>
  <si>
    <t>Band</t>
    <phoneticPr fontId="2"/>
  </si>
  <si>
    <t>Mode</t>
    <phoneticPr fontId="2"/>
  </si>
  <si>
    <t>Mode</t>
    <phoneticPr fontId="2"/>
  </si>
  <si>
    <r>
      <t>Remarks</t>
    </r>
    <r>
      <rPr>
        <sz val="11"/>
        <color theme="1"/>
        <rFont val="AR明朝体L"/>
        <family val="1"/>
        <charset val="128"/>
      </rPr>
      <t/>
    </r>
    <phoneticPr fontId="2"/>
  </si>
  <si>
    <t>Day</t>
    <phoneticPr fontId="2"/>
  </si>
  <si>
    <t>Month</t>
    <phoneticPr fontId="2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</si>
  <si>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Partner Station etc</t>
    </r>
    <r>
      <rPr>
        <sz val="11"/>
        <color theme="1"/>
        <rFont val="ＭＳ Ｐゴシック"/>
        <family val="3"/>
        <charset val="128"/>
      </rPr>
      <t>）</t>
    </r>
    <phoneticPr fontId="2"/>
  </si>
  <si>
    <t>/OKA60</t>
    <phoneticPr fontId="2"/>
  </si>
  <si>
    <t>/IEJ60</t>
    <phoneticPr fontId="2"/>
  </si>
  <si>
    <t>/ISG60</t>
    <phoneticPr fontId="2"/>
  </si>
  <si>
    <t>/MMY60</t>
    <phoneticPr fontId="2"/>
  </si>
  <si>
    <t>/KJP60</t>
    <phoneticPr fontId="2"/>
  </si>
  <si>
    <t>/MMD60</t>
    <phoneticPr fontId="2"/>
  </si>
  <si>
    <t>/KTD60</t>
    <phoneticPr fontId="2"/>
  </si>
  <si>
    <t>/UEO60</t>
    <phoneticPr fontId="2"/>
  </si>
  <si>
    <t>/TRA60</t>
    <phoneticPr fontId="2"/>
  </si>
  <si>
    <t>/OGN60</t>
    <phoneticPr fontId="2"/>
  </si>
  <si>
    <t>/HTR60</t>
    <phoneticPr fontId="2"/>
  </si>
  <si>
    <t>/DNA60</t>
    <phoneticPr fontId="2"/>
  </si>
  <si>
    <t xml:space="preserve">  First name</t>
    <phoneticPr fontId="2"/>
  </si>
  <si>
    <t>Middle name</t>
    <phoneticPr fontId="2"/>
  </si>
  <si>
    <t xml:space="preserve">  Last name</t>
    <phoneticPr fontId="2"/>
  </si>
  <si>
    <t>Log_2</t>
    <phoneticPr fontId="2"/>
  </si>
  <si>
    <t>Next Log until 60 QSO's</t>
    <phoneticPr fontId="2"/>
  </si>
  <si>
    <t>If you want special notes [Achieved 60 QSO's (SWL)] ,Please fill in the here.</t>
    <phoneticPr fontId="2"/>
  </si>
  <si>
    <t>QSO Date</t>
    <phoneticPr fontId="2"/>
  </si>
  <si>
    <t>Time</t>
    <phoneticPr fontId="2"/>
  </si>
  <si>
    <t>CALL Sign</t>
    <phoneticPr fontId="2"/>
  </si>
  <si>
    <t>Three Letter
Code</t>
    <phoneticPr fontId="2"/>
  </si>
  <si>
    <t>Band</t>
    <phoneticPr fontId="2"/>
  </si>
  <si>
    <r>
      <t xml:space="preserve">Remarks
</t>
    </r>
    <r>
      <rPr>
        <sz val="11"/>
        <color theme="1"/>
        <rFont val="AR明朝体L"/>
        <family val="1"/>
        <charset val="128"/>
      </rPr>
      <t>（</t>
    </r>
    <r>
      <rPr>
        <sz val="11"/>
        <color theme="1"/>
        <rFont val="Arial"/>
        <family val="2"/>
      </rPr>
      <t>Partner Station etc</t>
    </r>
    <r>
      <rPr>
        <sz val="11"/>
        <color theme="1"/>
        <rFont val="AR明朝体L"/>
        <family val="1"/>
        <charset val="128"/>
      </rPr>
      <t>）</t>
    </r>
    <phoneticPr fontId="2"/>
  </si>
  <si>
    <t>Other modes</t>
    <phoneticPr fontId="2"/>
  </si>
  <si>
    <t>Day</t>
    <phoneticPr fontId="2"/>
  </si>
  <si>
    <t>JAN</t>
  </si>
  <si>
    <t>FEB</t>
  </si>
  <si>
    <t>CW</t>
  </si>
  <si>
    <t>MAR</t>
  </si>
  <si>
    <t>SSB</t>
  </si>
  <si>
    <t>APR</t>
  </si>
  <si>
    <t>AM</t>
  </si>
  <si>
    <t>MAY</t>
  </si>
  <si>
    <t>FM</t>
  </si>
  <si>
    <t>JUN</t>
  </si>
  <si>
    <t>RTTY</t>
  </si>
  <si>
    <t>JUL</t>
  </si>
  <si>
    <t>SSTV</t>
  </si>
  <si>
    <t>AUG</t>
  </si>
  <si>
    <t>Digital</t>
  </si>
  <si>
    <t>SEP</t>
  </si>
  <si>
    <t>Satellite</t>
  </si>
  <si>
    <t>OCT</t>
  </si>
  <si>
    <r>
      <t>other</t>
    </r>
    <r>
      <rPr>
        <sz val="11"/>
        <color theme="1"/>
        <rFont val="ＭＳ Ｐゴシック"/>
        <family val="2"/>
      </rPr>
      <t>➡</t>
    </r>
  </si>
  <si>
    <t>NOV</t>
  </si>
  <si>
    <t>DEC</t>
  </si>
  <si>
    <r>
      <t xml:space="preserve">File Name Use </t>
    </r>
    <r>
      <rPr>
        <sz val="12"/>
        <color theme="1"/>
        <rFont val="ＭＳ Ｐゴシック"/>
        <family val="3"/>
        <charset val="128"/>
      </rPr>
      <t>【</t>
    </r>
    <r>
      <rPr>
        <sz val="12"/>
        <color theme="1"/>
        <rFont val="Arial"/>
        <family val="2"/>
      </rPr>
      <t>YOUR CALLSIGN</t>
    </r>
    <r>
      <rPr>
        <sz val="12"/>
        <color theme="1"/>
        <rFont val="ＭＳ Ｐゴシック"/>
        <family val="3"/>
        <charset val="128"/>
      </rPr>
      <t>】</t>
    </r>
    <r>
      <rPr>
        <sz val="12"/>
        <color theme="1"/>
        <rFont val="Arial"/>
        <family val="2"/>
      </rPr>
      <t xml:space="preserve"> 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</si>
</sst>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0\-0000\-0000"/>
    <numFmt numFmtId="177" formatCode="m&quot;月&quot;d&quot;日&quot;;@"/>
    <numFmt numFmtId="178" formatCode="0_);[Red]\(0\)"/>
    <numFmt numFmtId="179" formatCode="0_);\(0\)"/>
    <numFmt numFmtId="180" formatCode="[DBNum3]0"/>
  </numFmts>
  <fonts count="68">
    <font>
      <sz val="11"/>
      <color theme="1"/>
      <name val="ＭＳ Ｐゴシック"/>
      <family val="2"/>
      <scheme val="minor"/>
    </font>
    <font>
      <sz val="12"/>
      <color theme="1"/>
      <name val="AR P明朝体L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明朝体L"/>
      <family val="1"/>
      <charset val="128"/>
    </font>
    <font>
      <b/>
      <sz val="12"/>
      <color theme="1"/>
      <name val="AR明朝体L"/>
      <family val="1"/>
      <charset val="128"/>
    </font>
    <font>
      <sz val="12"/>
      <color rgb="FF0070C0"/>
      <name val="AR明朝体L"/>
      <family val="1"/>
      <charset val="128"/>
    </font>
    <font>
      <b/>
      <sz val="18"/>
      <color theme="0" tint="-4.9989318521683403E-2"/>
      <name val="HG正楷書体-PRO"/>
      <family val="4"/>
      <charset val="128"/>
    </font>
    <font>
      <sz val="11"/>
      <color theme="0"/>
      <name val="ＭＳ Ｐゴシック"/>
      <family val="2"/>
      <scheme val="minor"/>
    </font>
    <font>
      <sz val="12"/>
      <color theme="0"/>
      <name val="AR明朝体L"/>
      <family val="1"/>
      <charset val="128"/>
    </font>
    <font>
      <sz val="11"/>
      <color theme="1"/>
      <name val="AR明朝体L"/>
      <family val="1"/>
      <charset val="128"/>
    </font>
    <font>
      <sz val="10"/>
      <color theme="1"/>
      <name val="AR明朝体L"/>
      <family val="1"/>
      <charset val="128"/>
    </font>
    <font>
      <sz val="12"/>
      <color theme="0"/>
      <name val="ＭＳ Ｐゴシック"/>
      <family val="2"/>
      <scheme val="minor"/>
    </font>
    <font>
      <sz val="12"/>
      <color theme="0"/>
      <name val="ＭＳ Ｐゴシック"/>
      <family val="3"/>
      <charset val="128"/>
      <scheme val="minor"/>
    </font>
    <font>
      <sz val="11"/>
      <color rgb="FF00B0F0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sz val="9"/>
      <color indexed="81"/>
      <name val="ＭＳ Ｐ明朝"/>
      <family val="1"/>
      <charset val="128"/>
    </font>
    <font>
      <sz val="11"/>
      <color theme="0" tint="-4.9989318521683403E-2"/>
      <name val="ＭＳ Ｐゴシック"/>
      <family val="2"/>
      <scheme val="minor"/>
    </font>
    <font>
      <sz val="16"/>
      <color theme="1"/>
      <name val="ArialBlack"/>
    </font>
    <font>
      <vertAlign val="superscript"/>
      <sz val="14"/>
      <color theme="1"/>
      <name val="ArialBlack"/>
      <family val="2"/>
    </font>
    <font>
      <sz val="16"/>
      <color theme="1"/>
      <name val="ArialBlack"/>
      <family val="2"/>
    </font>
    <font>
      <b/>
      <u/>
      <sz val="16"/>
      <color rgb="FF0000FF"/>
      <name val="ArialBlack"/>
    </font>
    <font>
      <b/>
      <u/>
      <vertAlign val="superscript"/>
      <sz val="14"/>
      <color rgb="FF0000FF"/>
      <name val="ArialBlack"/>
      <family val="2"/>
    </font>
    <font>
      <b/>
      <u/>
      <sz val="16"/>
      <color rgb="FF0000FF"/>
      <name val="ArialBlack"/>
      <family val="2"/>
    </font>
    <font>
      <b/>
      <sz val="16"/>
      <color theme="1"/>
      <name val="ArialBlack"/>
      <family val="2"/>
    </font>
    <font>
      <b/>
      <sz val="18"/>
      <color theme="1"/>
      <name val="ArialBlack"/>
    </font>
    <font>
      <b/>
      <u/>
      <sz val="18"/>
      <color theme="1"/>
      <name val="ArialBlack"/>
      <family val="2"/>
    </font>
    <font>
      <u/>
      <sz val="16"/>
      <color theme="1"/>
      <name val="ArialBlack"/>
      <family val="2"/>
    </font>
    <font>
      <u/>
      <vertAlign val="superscript"/>
      <sz val="14"/>
      <color theme="1"/>
      <name val="ArialBlack"/>
      <family val="2"/>
    </font>
    <font>
      <b/>
      <sz val="16"/>
      <color theme="1"/>
      <name val="Arial Black"/>
      <family val="2"/>
    </font>
    <font>
      <sz val="10.5"/>
      <color theme="1"/>
      <name val="Arial Black"/>
      <family val="2"/>
    </font>
    <font>
      <sz val="11"/>
      <name val="Arial Black"/>
      <family val="2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sz val="12"/>
      <name val="Arial Black"/>
      <family val="2"/>
    </font>
    <font>
      <vertAlign val="superscript"/>
      <sz val="12"/>
      <color theme="1"/>
      <name val="Arial Black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theme="0"/>
      <name val="Century"/>
      <family val="1"/>
    </font>
    <font>
      <b/>
      <vertAlign val="superscript"/>
      <sz val="14"/>
      <color theme="0"/>
      <name val="Century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b/>
      <sz val="13"/>
      <color theme="1"/>
      <name val="Arial"/>
      <family val="2"/>
    </font>
    <font>
      <sz val="16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rgb="FF0070C0"/>
      <name val="Arial"/>
      <family val="2"/>
    </font>
    <font>
      <b/>
      <sz val="12"/>
      <color rgb="FF00B0F0"/>
      <name val="Arial"/>
      <family val="2"/>
    </font>
    <font>
      <sz val="12"/>
      <color theme="0"/>
      <name val="Arial"/>
      <family val="2"/>
    </font>
    <font>
      <sz val="11"/>
      <color theme="1"/>
      <name val="ＭＳ Ｐゴシック"/>
      <family val="3"/>
      <charset val="128"/>
    </font>
    <font>
      <sz val="12"/>
      <color theme="0" tint="-0.249977111117893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b/>
      <sz val="14"/>
      <color indexed="81"/>
      <name val="Arial"/>
      <family val="2"/>
    </font>
    <font>
      <b/>
      <sz val="16"/>
      <color indexed="81"/>
      <name val="Arial"/>
      <family val="2"/>
    </font>
    <font>
      <sz val="11"/>
      <color indexed="81"/>
      <name val="Arial"/>
      <family val="2"/>
    </font>
    <font>
      <sz val="11"/>
      <color indexed="81"/>
      <name val="ＭＳ Ｐゴシック"/>
      <family val="3"/>
      <charset val="128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ＭＳ Ｐゴシック"/>
      <family val="2"/>
    </font>
    <font>
      <sz val="9"/>
      <color indexed="81"/>
      <name val="Arilal"/>
      <family val="2"/>
    </font>
    <font>
      <sz val="12"/>
      <color theme="1"/>
      <name val="ＭＳ Ｐゴシック"/>
      <family val="3"/>
      <charset val="128"/>
    </font>
    <font>
      <b/>
      <sz val="11"/>
      <color theme="3" tint="0.39997558519241921"/>
      <name val="Arial"/>
      <family val="2"/>
    </font>
    <font>
      <b/>
      <sz val="20"/>
      <color theme="4" tint="-0.249977111117893"/>
      <name val="AR明朝体L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45">
        <stop position="0">
          <color rgb="FF1ACE0C"/>
        </stop>
        <stop position="1">
          <color rgb="FF45C79C"/>
        </stop>
      </gradientFill>
    </fill>
    <fill>
      <patternFill patternType="gray0625">
        <fgColor theme="0" tint="-0.24994659260841701"/>
        <bgColor theme="0"/>
      </patternFill>
    </fill>
    <fill>
      <patternFill patternType="gray0625">
        <fgColor theme="0" tint="-0.24994659260841701"/>
        <bgColor theme="9" tint="0.79998168889431442"/>
      </patternFill>
    </fill>
    <fill>
      <patternFill patternType="solid">
        <fgColor theme="0"/>
        <bgColor auto="1"/>
      </patternFill>
    </fill>
  </fills>
  <borders count="1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/>
      <right style="double">
        <color auto="1"/>
      </right>
      <top/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/>
      <right style="slantDashDot">
        <color auto="1"/>
      </right>
      <top/>
      <bottom/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/>
      <bottom style="thin">
        <color rgb="FF7030A0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indexed="64"/>
      </left>
      <right style="thin">
        <color rgb="FF7030A0"/>
      </right>
      <top/>
      <bottom/>
      <diagonal/>
    </border>
    <border>
      <left style="thin">
        <color rgb="FF7030A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 style="medium">
        <color indexed="64"/>
      </top>
      <bottom/>
      <diagonal/>
    </border>
    <border>
      <left style="hair">
        <color theme="0" tint="-0.34998626667073579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theme="0" tint="-0.34998626667073579"/>
      </right>
      <top/>
      <bottom style="medium">
        <color indexed="64"/>
      </bottom>
      <diagonal/>
    </border>
    <border>
      <left style="hair">
        <color theme="0" tint="-0.3499862666707357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/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medium">
        <color indexed="64"/>
      </bottom>
      <diagonal/>
    </border>
    <border>
      <left style="slantDashDot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2">
    <xf numFmtId="0" fontId="0" fillId="0" borderId="0" xfId="0"/>
    <xf numFmtId="0" fontId="0" fillId="2" borderId="0" xfId="0" applyFill="1"/>
    <xf numFmtId="0" fontId="3" fillId="3" borderId="30" xfId="0" applyFont="1" applyFill="1" applyBorder="1" applyAlignment="1"/>
    <xf numFmtId="0" fontId="5" fillId="3" borderId="30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3" borderId="30" xfId="0" applyFont="1" applyFill="1" applyBorder="1" applyAlignment="1">
      <alignment horizontal="left" vertical="center"/>
    </xf>
    <xf numFmtId="0" fontId="0" fillId="3" borderId="0" xfId="0" applyFill="1"/>
    <xf numFmtId="0" fontId="8" fillId="3" borderId="0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</xf>
    <xf numFmtId="0" fontId="0" fillId="3" borderId="26" xfId="0" applyFill="1" applyBorder="1"/>
    <xf numFmtId="0" fontId="0" fillId="3" borderId="29" xfId="0" applyFill="1" applyBorder="1"/>
    <xf numFmtId="49" fontId="3" fillId="3" borderId="30" xfId="0" applyNumberFormat="1" applyFont="1" applyFill="1" applyBorder="1" applyAlignment="1">
      <alignment horizontal="left" vertical="center" indent="1" shrinkToFit="1"/>
    </xf>
    <xf numFmtId="176" fontId="3" fillId="3" borderId="30" xfId="0" applyNumberFormat="1" applyFont="1" applyFill="1" applyBorder="1" applyAlignment="1">
      <alignment horizontal="left" vertical="center" indent="1"/>
    </xf>
    <xf numFmtId="49" fontId="3" fillId="3" borderId="0" xfId="0" applyNumberFormat="1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2" fillId="3" borderId="0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/>
    <xf numFmtId="0" fontId="0" fillId="2" borderId="0" xfId="0" applyFill="1" applyAlignment="1">
      <alignment horizontal="right"/>
    </xf>
    <xf numFmtId="0" fontId="1" fillId="2" borderId="0" xfId="0" applyFont="1" applyFill="1" applyAlignment="1"/>
    <xf numFmtId="0" fontId="0" fillId="3" borderId="28" xfId="0" applyFill="1" applyBorder="1" applyAlignment="1"/>
    <xf numFmtId="0" fontId="8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horizontal="right" vertical="center"/>
    </xf>
    <xf numFmtId="0" fontId="3" fillId="3" borderId="0" xfId="0" applyFont="1" applyFill="1" applyBorder="1" applyAlignment="1" applyProtection="1">
      <alignment vertical="center" shrinkToFit="1"/>
    </xf>
    <xf numFmtId="0" fontId="3" fillId="3" borderId="0" xfId="0" applyFont="1" applyFill="1" applyBorder="1" applyAlignment="1" applyProtection="1">
      <alignment shrinkToFit="1"/>
    </xf>
    <xf numFmtId="0" fontId="0" fillId="2" borderId="0" xfId="0" applyFill="1" applyBorder="1"/>
    <xf numFmtId="0" fontId="9" fillId="2" borderId="0" xfId="0" applyFont="1" applyFill="1" applyBorder="1" applyAlignment="1" applyProtection="1">
      <alignment horizontal="center" vertical="center" shrinkToFit="1"/>
    </xf>
    <xf numFmtId="177" fontId="3" fillId="2" borderId="0" xfId="0" applyNumberFormat="1" applyFont="1" applyFill="1" applyBorder="1" applyAlignment="1" applyProtection="1">
      <alignment horizontal="right" vertical="center" shrinkToFit="1"/>
      <protection locked="0"/>
    </xf>
    <xf numFmtId="20" fontId="3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0" xfId="0" applyFont="1" applyFill="1" applyBorder="1" applyAlignment="1" applyProtection="1">
      <alignment horizontal="right" vertical="center" shrinkToFit="1"/>
      <protection locked="0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/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49" fontId="0" fillId="2" borderId="0" xfId="0" applyNumberFormat="1" applyFill="1"/>
    <xf numFmtId="0" fontId="1" fillId="3" borderId="0" xfId="0" applyFont="1" applyFill="1" applyAlignment="1"/>
    <xf numFmtId="0" fontId="3" fillId="3" borderId="0" xfId="0" applyFont="1" applyFill="1" applyBorder="1" applyAlignment="1" applyProtection="1"/>
    <xf numFmtId="0" fontId="3" fillId="3" borderId="85" xfId="0" applyFont="1" applyFill="1" applyBorder="1" applyAlignment="1"/>
    <xf numFmtId="0" fontId="0" fillId="3" borderId="86" xfId="0" applyFill="1" applyBorder="1"/>
    <xf numFmtId="0" fontId="16" fillId="2" borderId="0" xfId="0" applyFont="1" applyFill="1"/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shrinkToFit="1"/>
    </xf>
    <xf numFmtId="0" fontId="19" fillId="3" borderId="0" xfId="0" applyFont="1" applyFill="1" applyAlignment="1">
      <alignment horizontal="left" vertical="top" shrinkToFit="1"/>
    </xf>
    <xf numFmtId="0" fontId="19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/>
    </xf>
    <xf numFmtId="0" fontId="29" fillId="3" borderId="0" xfId="0" applyFont="1" applyFill="1" applyAlignment="1">
      <alignment shrinkToFit="1"/>
    </xf>
    <xf numFmtId="0" fontId="31" fillId="3" borderId="15" xfId="0" applyFont="1" applyFill="1" applyBorder="1" applyAlignment="1">
      <alignment horizontal="center" vertical="center" shrinkToFit="1"/>
    </xf>
    <xf numFmtId="0" fontId="31" fillId="3" borderId="14" xfId="0" applyFont="1" applyFill="1" applyBorder="1" applyAlignment="1">
      <alignment horizontal="center" vertical="center" shrinkToFit="1"/>
    </xf>
    <xf numFmtId="0" fontId="32" fillId="3" borderId="56" xfId="0" applyFont="1" applyFill="1" applyBorder="1" applyAlignment="1">
      <alignment horizontal="right" vertical="center" indent="1" shrinkToFit="1"/>
    </xf>
    <xf numFmtId="0" fontId="32" fillId="3" borderId="57" xfId="0" applyFont="1" applyFill="1" applyBorder="1" applyAlignment="1">
      <alignment horizontal="left" vertical="center" indent="1" shrinkToFit="1"/>
    </xf>
    <xf numFmtId="0" fontId="32" fillId="3" borderId="58" xfId="0" applyFont="1" applyFill="1" applyBorder="1" applyAlignment="1">
      <alignment horizontal="right" vertical="center" indent="1" shrinkToFit="1"/>
    </xf>
    <xf numFmtId="0" fontId="32" fillId="3" borderId="59" xfId="0" applyFont="1" applyFill="1" applyBorder="1" applyAlignment="1">
      <alignment horizontal="left" vertical="center" indent="1" shrinkToFit="1"/>
    </xf>
    <xf numFmtId="0" fontId="32" fillId="3" borderId="60" xfId="0" applyFont="1" applyFill="1" applyBorder="1" applyAlignment="1">
      <alignment horizontal="left" vertical="center" indent="1" shrinkToFit="1"/>
    </xf>
    <xf numFmtId="0" fontId="32" fillId="3" borderId="61" xfId="0" applyFont="1" applyFill="1" applyBorder="1" applyAlignment="1">
      <alignment horizontal="left" vertical="center" indent="1" shrinkToFit="1"/>
    </xf>
    <xf numFmtId="0" fontId="32" fillId="3" borderId="62" xfId="0" applyFont="1" applyFill="1" applyBorder="1" applyAlignment="1">
      <alignment horizontal="left" vertical="center" indent="1" shrinkToFit="1"/>
    </xf>
    <xf numFmtId="0" fontId="33" fillId="3" borderId="58" xfId="0" applyFont="1" applyFill="1" applyBorder="1" applyAlignment="1">
      <alignment horizontal="right" vertical="center" indent="1" shrinkToFit="1"/>
    </xf>
    <xf numFmtId="0" fontId="32" fillId="3" borderId="64" xfId="0" applyFont="1" applyFill="1" applyBorder="1" applyAlignment="1">
      <alignment horizontal="right" vertical="center" indent="1" shrinkToFit="1"/>
    </xf>
    <xf numFmtId="0" fontId="32" fillId="3" borderId="63" xfId="0" applyFont="1" applyFill="1" applyBorder="1" applyAlignment="1">
      <alignment horizontal="left" vertical="center" indent="1" shrinkToFit="1"/>
    </xf>
    <xf numFmtId="0" fontId="32" fillId="3" borderId="9" xfId="0" applyFont="1" applyFill="1" applyBorder="1" applyAlignment="1">
      <alignment horizontal="right" vertical="center" indent="1" shrinkToFit="1"/>
    </xf>
    <xf numFmtId="0" fontId="32" fillId="3" borderId="12" xfId="0" applyFont="1" applyFill="1" applyBorder="1" applyAlignment="1">
      <alignment horizontal="left" vertical="center" indent="1" shrinkToFit="1"/>
    </xf>
    <xf numFmtId="0" fontId="32" fillId="3" borderId="6" xfId="0" applyFont="1" applyFill="1" applyBorder="1" applyAlignment="1">
      <alignment horizontal="center" vertical="center" shrinkToFit="1"/>
    </xf>
    <xf numFmtId="0" fontId="32" fillId="3" borderId="13" xfId="0" applyFont="1" applyFill="1" applyBorder="1" applyAlignment="1">
      <alignment horizontal="center" vertical="center" shrinkToFit="1"/>
    </xf>
    <xf numFmtId="0" fontId="32" fillId="3" borderId="15" xfId="0" applyFont="1" applyFill="1" applyBorder="1" applyAlignment="1">
      <alignment horizontal="left" vertical="center" wrapText="1" indent="1" shrinkToFit="1"/>
    </xf>
    <xf numFmtId="0" fontId="32" fillId="3" borderId="14" xfId="0" applyFont="1" applyFill="1" applyBorder="1" applyAlignment="1">
      <alignment horizontal="left" vertical="center" indent="1" shrinkToFit="1"/>
    </xf>
    <xf numFmtId="0" fontId="32" fillId="3" borderId="74" xfId="0" applyFont="1" applyFill="1" applyBorder="1" applyAlignment="1">
      <alignment horizontal="right" vertical="center" indent="1" shrinkToFit="1"/>
    </xf>
    <xf numFmtId="0" fontId="32" fillId="3" borderId="15" xfId="0" applyFont="1" applyFill="1" applyBorder="1" applyAlignment="1">
      <alignment horizontal="left" vertical="center" indent="1" shrinkToFit="1"/>
    </xf>
    <xf numFmtId="0" fontId="32" fillId="3" borderId="75" xfId="0" applyFont="1" applyFill="1" applyBorder="1" applyAlignment="1">
      <alignment horizontal="left" vertical="center" indent="1" shrinkToFit="1"/>
    </xf>
    <xf numFmtId="0" fontId="32" fillId="3" borderId="88" xfId="0" applyFont="1" applyFill="1" applyBorder="1" applyAlignment="1">
      <alignment horizontal="right" vertical="center" indent="1" shrinkToFi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top"/>
    </xf>
    <xf numFmtId="0" fontId="36" fillId="4" borderId="35" xfId="0" applyFont="1" applyFill="1" applyBorder="1" applyAlignment="1">
      <alignment vertical="center"/>
    </xf>
    <xf numFmtId="49" fontId="35" fillId="4" borderId="67" xfId="0" applyNumberFormat="1" applyFont="1" applyFill="1" applyBorder="1" applyAlignment="1" applyProtection="1">
      <alignment horizontal="center" vertical="center"/>
      <protection locked="0"/>
    </xf>
    <xf numFmtId="49" fontId="35" fillId="4" borderId="89" xfId="0" applyNumberFormat="1" applyFont="1" applyFill="1" applyBorder="1" applyAlignment="1" applyProtection="1">
      <alignment horizontal="center" vertical="center"/>
      <protection locked="0"/>
    </xf>
    <xf numFmtId="0" fontId="10" fillId="3" borderId="92" xfId="0" applyFont="1" applyFill="1" applyBorder="1" applyAlignment="1" applyProtection="1">
      <alignment vertical="center"/>
    </xf>
    <xf numFmtId="0" fontId="10" fillId="3" borderId="92" xfId="0" applyFont="1" applyFill="1" applyBorder="1" applyAlignment="1" applyProtection="1">
      <alignment horizontal="right" vertical="center"/>
    </xf>
    <xf numFmtId="0" fontId="35" fillId="6" borderId="0" xfId="0" applyFont="1" applyFill="1" applyBorder="1" applyAlignment="1" applyProtection="1">
      <alignment vertical="center"/>
    </xf>
    <xf numFmtId="0" fontId="46" fillId="6" borderId="0" xfId="0" applyFont="1" applyFill="1" applyBorder="1" applyAlignment="1" applyProtection="1">
      <alignment horizontal="center" vertical="center" shrinkToFit="1"/>
    </xf>
    <xf numFmtId="0" fontId="46" fillId="7" borderId="0" xfId="0" applyFont="1" applyFill="1" applyBorder="1" applyAlignment="1" applyProtection="1">
      <alignment horizontal="center" vertical="center" shrinkToFit="1"/>
      <protection locked="0"/>
    </xf>
    <xf numFmtId="0" fontId="46" fillId="3" borderId="0" xfId="0" applyFont="1" applyFill="1" applyBorder="1" applyAlignment="1" applyProtection="1">
      <alignment horizontal="center" vertical="center" shrinkToFit="1"/>
    </xf>
    <xf numFmtId="0" fontId="50" fillId="3" borderId="0" xfId="0" applyFont="1" applyFill="1" applyBorder="1" applyAlignment="1" applyProtection="1">
      <alignment horizontal="center" vertical="center"/>
    </xf>
    <xf numFmtId="0" fontId="35" fillId="3" borderId="0" xfId="0" applyFont="1" applyFill="1" applyBorder="1" applyAlignment="1" applyProtection="1">
      <alignment vertical="center"/>
    </xf>
    <xf numFmtId="0" fontId="35" fillId="3" borderId="39" xfId="0" applyFont="1" applyFill="1" applyBorder="1" applyAlignment="1" applyProtection="1">
      <alignment vertical="center"/>
    </xf>
    <xf numFmtId="0" fontId="51" fillId="3" borderId="0" xfId="0" applyFont="1" applyFill="1" applyBorder="1" applyAlignment="1" applyProtection="1">
      <alignment horizontal="center" vertical="center"/>
    </xf>
    <xf numFmtId="0" fontId="35" fillId="3" borderId="0" xfId="0" applyFont="1" applyFill="1" applyBorder="1" applyAlignment="1" applyProtection="1">
      <alignment horizontal="center" vertical="center"/>
    </xf>
    <xf numFmtId="0" fontId="46" fillId="4" borderId="0" xfId="0" applyFont="1" applyFill="1" applyBorder="1" applyAlignment="1" applyProtection="1">
      <alignment horizontal="center" vertical="center" shrinkToFit="1"/>
      <protection locked="0"/>
    </xf>
    <xf numFmtId="0" fontId="35" fillId="3" borderId="0" xfId="0" applyFont="1" applyFill="1" applyBorder="1" applyAlignment="1" applyProtection="1">
      <alignment horizontal="center"/>
    </xf>
    <xf numFmtId="0" fontId="43" fillId="3" borderId="87" xfId="0" applyFont="1" applyFill="1" applyBorder="1" applyAlignment="1" applyProtection="1">
      <alignment horizontal="center" vertical="center" shrinkToFit="1"/>
    </xf>
    <xf numFmtId="0" fontId="43" fillId="3" borderId="78" xfId="0" applyFont="1" applyFill="1" applyBorder="1" applyAlignment="1" applyProtection="1">
      <alignment horizontal="center" vertical="center" shrinkToFit="1"/>
    </xf>
    <xf numFmtId="179" fontId="35" fillId="4" borderId="2" xfId="0" applyNumberFormat="1" applyFont="1" applyFill="1" applyBorder="1" applyAlignment="1" applyProtection="1">
      <alignment horizontal="right" vertical="center" indent="1" shrinkToFit="1"/>
      <protection locked="0"/>
    </xf>
    <xf numFmtId="178" fontId="35" fillId="4" borderId="2" xfId="0" applyNumberFormat="1" applyFont="1" applyFill="1" applyBorder="1" applyAlignment="1" applyProtection="1">
      <alignment horizontal="right" vertical="center" indent="1" shrinkToFit="1"/>
      <protection locked="0"/>
    </xf>
    <xf numFmtId="20" fontId="35" fillId="4" borderId="2" xfId="0" applyNumberFormat="1" applyFont="1" applyFill="1" applyBorder="1" applyAlignment="1" applyProtection="1">
      <alignment horizontal="center" vertical="center" shrinkToFit="1"/>
      <protection locked="0"/>
    </xf>
    <xf numFmtId="180" fontId="35" fillId="4" borderId="79" xfId="0" applyNumberFormat="1" applyFont="1" applyFill="1" applyBorder="1" applyAlignment="1" applyProtection="1">
      <alignment horizontal="right" vertical="center" shrinkToFit="1"/>
      <protection locked="0"/>
    </xf>
    <xf numFmtId="0" fontId="43" fillId="3" borderId="80" xfId="0" applyFont="1" applyFill="1" applyBorder="1" applyAlignment="1" applyProtection="1">
      <alignment horizontal="left" vertical="center" shrinkToFit="1"/>
    </xf>
    <xf numFmtId="0" fontId="35" fillId="3" borderId="79" xfId="0" applyFont="1" applyFill="1" applyBorder="1" applyAlignment="1" applyProtection="1">
      <alignment vertical="center"/>
    </xf>
    <xf numFmtId="0" fontId="35" fillId="4" borderId="81" xfId="0" applyFont="1" applyFill="1" applyBorder="1" applyAlignment="1" applyProtection="1">
      <alignment vertical="center" shrinkToFit="1"/>
      <protection locked="0"/>
    </xf>
    <xf numFmtId="0" fontId="35" fillId="3" borderId="82" xfId="0" applyFont="1" applyFill="1" applyBorder="1" applyAlignment="1" applyProtection="1">
      <alignment horizontal="left" vertical="center" shrinkToFit="1"/>
    </xf>
    <xf numFmtId="0" fontId="35" fillId="4" borderId="2" xfId="0" applyFont="1" applyFill="1" applyBorder="1" applyAlignment="1" applyProtection="1">
      <alignment horizontal="left" vertical="center" shrinkToFit="1"/>
      <protection locked="0"/>
    </xf>
    <xf numFmtId="49" fontId="35" fillId="4" borderId="3" xfId="0" applyNumberFormat="1" applyFont="1" applyFill="1" applyBorder="1" applyAlignment="1" applyProtection="1">
      <alignment vertical="center" shrinkToFit="1"/>
      <protection locked="0"/>
    </xf>
    <xf numFmtId="179" fontId="35" fillId="4" borderId="40" xfId="0" applyNumberFormat="1" applyFont="1" applyFill="1" applyBorder="1" applyAlignment="1" applyProtection="1">
      <alignment horizontal="right" vertical="center" indent="1" shrinkToFit="1"/>
      <protection locked="0"/>
    </xf>
    <xf numFmtId="178" fontId="35" fillId="4" borderId="40" xfId="0" applyNumberFormat="1" applyFont="1" applyFill="1" applyBorder="1" applyAlignment="1" applyProtection="1">
      <alignment horizontal="right" vertical="center" indent="1" shrinkToFit="1"/>
      <protection locked="0"/>
    </xf>
    <xf numFmtId="20" fontId="35" fillId="4" borderId="40" xfId="0" applyNumberFormat="1" applyFont="1" applyFill="1" applyBorder="1" applyAlignment="1" applyProtection="1">
      <alignment horizontal="center" vertical="center" shrinkToFit="1"/>
      <protection locked="0"/>
    </xf>
    <xf numFmtId="180" fontId="35" fillId="4" borderId="44" xfId="0" applyNumberFormat="1" applyFont="1" applyFill="1" applyBorder="1" applyAlignment="1" applyProtection="1">
      <alignment horizontal="right" vertical="center" shrinkToFit="1"/>
      <protection locked="0"/>
    </xf>
    <xf numFmtId="0" fontId="43" fillId="3" borderId="45" xfId="0" applyFont="1" applyFill="1" applyBorder="1" applyAlignment="1" applyProtection="1">
      <alignment horizontal="left" vertical="center" shrinkToFit="1"/>
    </xf>
    <xf numFmtId="0" fontId="35" fillId="3" borderId="44" xfId="0" applyFont="1" applyFill="1" applyBorder="1" applyAlignment="1" applyProtection="1">
      <alignment vertical="center"/>
    </xf>
    <xf numFmtId="0" fontId="35" fillId="4" borderId="46" xfId="0" applyFont="1" applyFill="1" applyBorder="1" applyAlignment="1" applyProtection="1">
      <alignment vertical="center" shrinkToFit="1"/>
      <protection locked="0"/>
    </xf>
    <xf numFmtId="0" fontId="35" fillId="3" borderId="47" xfId="0" applyFont="1" applyFill="1" applyBorder="1" applyAlignment="1" applyProtection="1">
      <alignment horizontal="left" vertical="center" shrinkToFit="1"/>
    </xf>
    <xf numFmtId="0" fontId="35" fillId="4" borderId="40" xfId="0" applyFont="1" applyFill="1" applyBorder="1" applyAlignment="1" applyProtection="1">
      <alignment horizontal="left" vertical="center" shrinkToFit="1"/>
      <protection locked="0"/>
    </xf>
    <xf numFmtId="49" fontId="35" fillId="4" borderId="8" xfId="0" applyNumberFormat="1" applyFont="1" applyFill="1" applyBorder="1" applyAlignment="1" applyProtection="1">
      <alignment vertical="center" shrinkToFit="1"/>
      <protection locked="0"/>
    </xf>
    <xf numFmtId="179" fontId="35" fillId="4" borderId="5" xfId="0" applyNumberFormat="1" applyFont="1" applyFill="1" applyBorder="1" applyAlignment="1" applyProtection="1">
      <alignment horizontal="right" vertical="center" indent="1" shrinkToFit="1"/>
      <protection locked="0"/>
    </xf>
    <xf numFmtId="178" fontId="35" fillId="4" borderId="5" xfId="0" applyNumberFormat="1" applyFont="1" applyFill="1" applyBorder="1" applyAlignment="1" applyProtection="1">
      <alignment horizontal="right" vertical="center" indent="1" shrinkToFit="1"/>
      <protection locked="0"/>
    </xf>
    <xf numFmtId="20" fontId="35" fillId="4" borderId="5" xfId="0" applyNumberFormat="1" applyFont="1" applyFill="1" applyBorder="1" applyAlignment="1" applyProtection="1">
      <alignment horizontal="center" vertical="center" shrinkToFit="1"/>
      <protection locked="0"/>
    </xf>
    <xf numFmtId="180" fontId="35" fillId="4" borderId="50" xfId="0" applyNumberFormat="1" applyFont="1" applyFill="1" applyBorder="1" applyAlignment="1" applyProtection="1">
      <alignment horizontal="right" vertical="center" shrinkToFit="1"/>
      <protection locked="0"/>
    </xf>
    <xf numFmtId="0" fontId="43" fillId="3" borderId="51" xfId="0" applyFont="1" applyFill="1" applyBorder="1" applyAlignment="1" applyProtection="1">
      <alignment horizontal="left" vertical="center" shrinkToFit="1"/>
    </xf>
    <xf numFmtId="0" fontId="35" fillId="3" borderId="50" xfId="0" applyFont="1" applyFill="1" applyBorder="1" applyAlignment="1" applyProtection="1">
      <alignment vertical="center"/>
    </xf>
    <xf numFmtId="0" fontId="35" fillId="4" borderId="52" xfId="0" applyFont="1" applyFill="1" applyBorder="1" applyAlignment="1" applyProtection="1">
      <alignment vertical="center" shrinkToFit="1"/>
      <protection locked="0"/>
    </xf>
    <xf numFmtId="0" fontId="35" fillId="3" borderId="53" xfId="0" applyFont="1" applyFill="1" applyBorder="1" applyAlignment="1" applyProtection="1">
      <alignment horizontal="left" vertical="center" shrinkToFit="1"/>
    </xf>
    <xf numFmtId="0" fontId="35" fillId="4" borderId="5" xfId="0" applyFont="1" applyFill="1" applyBorder="1" applyAlignment="1" applyProtection="1">
      <alignment horizontal="left" vertical="center" shrinkToFit="1"/>
      <protection locked="0"/>
    </xf>
    <xf numFmtId="49" fontId="35" fillId="4" borderId="6" xfId="0" applyNumberFormat="1" applyFont="1" applyFill="1" applyBorder="1" applyAlignment="1" applyProtection="1">
      <alignment vertical="center" shrinkToFit="1"/>
      <protection locked="0"/>
    </xf>
    <xf numFmtId="49" fontId="35" fillId="4" borderId="17" xfId="0" applyNumberFormat="1" applyFont="1" applyFill="1" applyBorder="1" applyAlignment="1" applyProtection="1">
      <alignment vertical="center" shrinkToFit="1"/>
      <protection locked="0"/>
    </xf>
    <xf numFmtId="176" fontId="42" fillId="3" borderId="55" xfId="0" applyNumberFormat="1" applyFont="1" applyFill="1" applyBorder="1" applyAlignment="1" applyProtection="1">
      <alignment vertical="center" shrinkToFit="1"/>
    </xf>
    <xf numFmtId="0" fontId="37" fillId="8" borderId="92" xfId="0" applyFont="1" applyFill="1" applyBorder="1" applyAlignment="1" applyProtection="1">
      <alignment vertical="center" shrinkToFit="1"/>
    </xf>
    <xf numFmtId="0" fontId="43" fillId="3" borderId="0" xfId="0" applyFont="1" applyFill="1" applyAlignment="1">
      <alignment horizontal="center" vertical="center" shrinkToFit="1"/>
    </xf>
    <xf numFmtId="0" fontId="62" fillId="3" borderId="73" xfId="0" applyFont="1" applyFill="1" applyBorder="1" applyAlignment="1">
      <alignment vertical="center" shrinkToFit="1"/>
    </xf>
    <xf numFmtId="0" fontId="43" fillId="2" borderId="0" xfId="0" applyFont="1" applyFill="1"/>
    <xf numFmtId="0" fontId="42" fillId="3" borderId="42" xfId="0" applyFont="1" applyFill="1" applyBorder="1" applyAlignment="1">
      <alignment vertical="center" shrinkToFit="1"/>
    </xf>
    <xf numFmtId="178" fontId="43" fillId="4" borderId="109" xfId="0" applyNumberFormat="1" applyFont="1" applyFill="1" applyBorder="1" applyAlignment="1" applyProtection="1">
      <alignment horizontal="right" vertical="center" shrinkToFit="1"/>
      <protection locked="0"/>
    </xf>
    <xf numFmtId="178" fontId="43" fillId="4" borderId="110" xfId="0" applyNumberFormat="1" applyFont="1" applyFill="1" applyBorder="1" applyAlignment="1" applyProtection="1">
      <alignment horizontal="right" vertical="center" shrinkToFit="1"/>
      <protection locked="0"/>
    </xf>
    <xf numFmtId="20" fontId="35" fillId="4" borderId="43" xfId="0" applyNumberFormat="1" applyFont="1" applyFill="1" applyBorder="1" applyAlignment="1" applyProtection="1">
      <alignment horizontal="right" vertical="center" shrinkToFit="1"/>
      <protection locked="0"/>
    </xf>
    <xf numFmtId="0" fontId="35" fillId="4" borderId="111" xfId="0" applyFont="1" applyFill="1" applyBorder="1" applyAlignment="1" applyProtection="1">
      <alignment horizontal="right" vertical="center" shrinkToFit="1"/>
      <protection locked="0"/>
    </xf>
    <xf numFmtId="0" fontId="43" fillId="4" borderId="112" xfId="0" applyFont="1" applyFill="1" applyBorder="1" applyAlignment="1" applyProtection="1">
      <alignment horizontal="left" vertical="center" shrinkToFit="1"/>
      <protection locked="0"/>
    </xf>
    <xf numFmtId="0" fontId="35" fillId="4" borderId="67" xfId="0" applyFont="1" applyFill="1" applyBorder="1" applyAlignment="1" applyProtection="1">
      <alignment horizontal="right" vertical="center" shrinkToFit="1"/>
      <protection locked="0"/>
    </xf>
    <xf numFmtId="0" fontId="35" fillId="3" borderId="68" xfId="0" applyFont="1" applyFill="1" applyBorder="1" applyAlignment="1" applyProtection="1">
      <alignment horizontal="left" vertical="center" shrinkToFit="1"/>
    </xf>
    <xf numFmtId="0" fontId="43" fillId="4" borderId="43" xfId="0" applyFont="1" applyFill="1" applyBorder="1" applyAlignment="1" applyProtection="1">
      <alignment horizontal="center" vertical="center" shrinkToFit="1"/>
      <protection locked="0"/>
    </xf>
    <xf numFmtId="49" fontId="35" fillId="4" borderId="65" xfId="0" applyNumberFormat="1" applyFont="1" applyFill="1" applyBorder="1" applyAlignment="1" applyProtection="1">
      <alignment vertical="center" shrinkToFit="1"/>
      <protection locked="0"/>
    </xf>
    <xf numFmtId="49" fontId="35" fillId="4" borderId="7" xfId="0" applyNumberFormat="1" applyFont="1" applyFill="1" applyBorder="1" applyAlignment="1" applyProtection="1">
      <alignment vertical="center" shrinkToFit="1"/>
      <protection locked="0"/>
    </xf>
    <xf numFmtId="0" fontId="42" fillId="3" borderId="41" xfId="0" applyFont="1" applyFill="1" applyBorder="1" applyAlignment="1">
      <alignment vertical="center" shrinkToFit="1"/>
    </xf>
    <xf numFmtId="0" fontId="42" fillId="3" borderId="4" xfId="0" applyFont="1" applyFill="1" applyBorder="1" applyAlignment="1">
      <alignment vertical="center" shrinkToFit="1"/>
    </xf>
    <xf numFmtId="178" fontId="43" fillId="4" borderId="113" xfId="0" applyNumberFormat="1" applyFont="1" applyFill="1" applyBorder="1" applyAlignment="1" applyProtection="1">
      <alignment horizontal="right" vertical="center" shrinkToFit="1"/>
      <protection locked="0"/>
    </xf>
    <xf numFmtId="178" fontId="43" fillId="4" borderId="114" xfId="0" applyNumberFormat="1" applyFont="1" applyFill="1" applyBorder="1" applyAlignment="1" applyProtection="1">
      <alignment horizontal="right" vertical="center" shrinkToFit="1"/>
      <protection locked="0"/>
    </xf>
    <xf numFmtId="20" fontId="35" fillId="4" borderId="14" xfId="0" applyNumberFormat="1" applyFont="1" applyFill="1" applyBorder="1" applyAlignment="1" applyProtection="1">
      <alignment horizontal="right" vertical="center" shrinkToFit="1"/>
      <protection locked="0"/>
    </xf>
    <xf numFmtId="0" fontId="43" fillId="4" borderId="108" xfId="0" applyFont="1" applyFill="1" applyBorder="1" applyAlignment="1" applyProtection="1">
      <alignment horizontal="left" vertical="center" shrinkToFit="1"/>
      <protection locked="0"/>
    </xf>
    <xf numFmtId="0" fontId="35" fillId="4" borderId="70" xfId="0" applyFont="1" applyFill="1" applyBorder="1" applyAlignment="1" applyProtection="1">
      <alignment horizontal="right" vertical="center" shrinkToFit="1"/>
      <protection locked="0"/>
    </xf>
    <xf numFmtId="0" fontId="35" fillId="3" borderId="71" xfId="0" applyFont="1" applyFill="1" applyBorder="1" applyAlignment="1" applyProtection="1">
      <alignment horizontal="left" vertical="center" shrinkToFit="1"/>
    </xf>
    <xf numFmtId="0" fontId="43" fillId="4" borderId="14" xfId="0" applyFont="1" applyFill="1" applyBorder="1" applyAlignment="1" applyProtection="1">
      <alignment horizontal="center" vertical="center" shrinkToFit="1"/>
      <protection locked="0"/>
    </xf>
    <xf numFmtId="49" fontId="35" fillId="4" borderId="69" xfId="0" applyNumberFormat="1" applyFont="1" applyFill="1" applyBorder="1" applyAlignment="1" applyProtection="1">
      <alignment vertical="center" shrinkToFit="1"/>
      <protection locked="0"/>
    </xf>
    <xf numFmtId="49" fontId="35" fillId="4" borderId="72" xfId="0" applyNumberFormat="1" applyFont="1" applyFill="1" applyBorder="1" applyAlignment="1" applyProtection="1">
      <alignment vertical="center" shrinkToFit="1"/>
      <protection locked="0"/>
    </xf>
    <xf numFmtId="0" fontId="43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49" fontId="35" fillId="4" borderId="111" xfId="0" applyNumberFormat="1" applyFont="1" applyFill="1" applyBorder="1" applyAlignment="1" applyProtection="1">
      <alignment horizontal="right" vertical="center" shrinkToFit="1"/>
      <protection locked="0"/>
    </xf>
    <xf numFmtId="49" fontId="35" fillId="4" borderId="107" xfId="0" applyNumberFormat="1" applyFont="1" applyFill="1" applyBorder="1" applyAlignment="1" applyProtection="1">
      <alignment horizontal="right" vertical="center" shrinkToFit="1"/>
      <protection locked="0"/>
    </xf>
    <xf numFmtId="0" fontId="35" fillId="3" borderId="0" xfId="0" applyFont="1" applyFill="1" applyBorder="1" applyAlignment="1" applyProtection="1"/>
    <xf numFmtId="0" fontId="40" fillId="3" borderId="0" xfId="0" applyFont="1" applyFill="1" applyBorder="1" applyAlignment="1" applyProtection="1">
      <alignment horizontal="center" vertical="top" shrinkToFit="1"/>
    </xf>
    <xf numFmtId="0" fontId="46" fillId="6" borderId="0" xfId="0" applyNumberFormat="1" applyFont="1" applyFill="1" applyBorder="1" applyAlignment="1" applyProtection="1">
      <alignment horizontal="center" vertical="center" shrinkToFit="1"/>
    </xf>
    <xf numFmtId="49" fontId="42" fillId="3" borderId="39" xfId="0" applyNumberFormat="1" applyFont="1" applyFill="1" applyBorder="1" applyAlignment="1" applyProtection="1">
      <alignment vertical="center"/>
    </xf>
    <xf numFmtId="177" fontId="35" fillId="3" borderId="77" xfId="0" applyNumberFormat="1" applyFont="1" applyFill="1" applyBorder="1" applyAlignment="1" applyProtection="1">
      <alignment horizontal="center" vertical="center"/>
    </xf>
    <xf numFmtId="177" fontId="43" fillId="3" borderId="105" xfId="0" applyNumberFormat="1" applyFont="1" applyFill="1" applyBorder="1" applyAlignment="1" applyProtection="1">
      <alignment horizontal="center" vertical="center" shrinkToFit="1"/>
    </xf>
    <xf numFmtId="177" fontId="43" fillId="3" borderId="106" xfId="0" applyNumberFormat="1" applyFont="1" applyFill="1" applyBorder="1" applyAlignment="1" applyProtection="1">
      <alignment horizontal="center" vertical="center" shrinkToFit="1"/>
    </xf>
    <xf numFmtId="0" fontId="35" fillId="2" borderId="35" xfId="0" applyFont="1" applyFill="1" applyBorder="1" applyAlignment="1"/>
    <xf numFmtId="0" fontId="19" fillId="3" borderId="0" xfId="0" applyFont="1" applyFill="1" applyAlignment="1">
      <alignment horizontal="left" shrinkToFit="1"/>
    </xf>
    <xf numFmtId="0" fontId="19" fillId="3" borderId="0" xfId="0" applyFont="1" applyFill="1" applyAlignment="1">
      <alignment horizontal="left" vertical="center" shrinkToFit="1"/>
    </xf>
    <xf numFmtId="0" fontId="17" fillId="3" borderId="0" xfId="0" applyFont="1" applyFill="1" applyAlignment="1">
      <alignment horizontal="right" vertical="center" shrinkToFit="1"/>
    </xf>
    <xf numFmtId="0" fontId="20" fillId="3" borderId="0" xfId="0" applyFont="1" applyFill="1" applyAlignment="1">
      <alignment horizontal="center" vertical="center" shrinkToFit="1"/>
    </xf>
    <xf numFmtId="0" fontId="24" fillId="3" borderId="0" xfId="0" applyFont="1" applyFill="1" applyAlignment="1">
      <alignment horizontal="center" vertical="center" shrinkToFit="1"/>
    </xf>
    <xf numFmtId="0" fontId="19" fillId="3" borderId="0" xfId="0" applyFont="1" applyFill="1" applyAlignment="1">
      <alignment horizontal="center" vertical="center" shrinkToFit="1"/>
    </xf>
    <xf numFmtId="0" fontId="26" fillId="3" borderId="0" xfId="0" applyFont="1" applyFill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center" vertical="top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28" fillId="3" borderId="0" xfId="0" applyFont="1" applyFill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30" fillId="3" borderId="4" xfId="0" applyFont="1" applyFill="1" applyBorder="1" applyAlignment="1">
      <alignment horizontal="center" vertical="center" shrinkToFit="1"/>
    </xf>
    <xf numFmtId="0" fontId="31" fillId="3" borderId="2" xfId="0" applyFont="1" applyFill="1" applyBorder="1" applyAlignment="1">
      <alignment horizontal="center" vertical="center" shrinkToFit="1"/>
    </xf>
    <xf numFmtId="0" fontId="31" fillId="3" borderId="5" xfId="0" applyFont="1" applyFill="1" applyBorder="1" applyAlignment="1">
      <alignment horizontal="center" vertical="center" shrinkToFit="1"/>
    </xf>
    <xf numFmtId="0" fontId="31" fillId="3" borderId="3" xfId="0" applyFont="1" applyFill="1" applyBorder="1" applyAlignment="1">
      <alignment horizontal="center" vertical="center" shrinkToFit="1"/>
    </xf>
    <xf numFmtId="0" fontId="31" fillId="3" borderId="6" xfId="0" applyFont="1" applyFill="1" applyBorder="1" applyAlignment="1">
      <alignment horizontal="center" vertical="center" shrinkToFit="1"/>
    </xf>
    <xf numFmtId="0" fontId="32" fillId="3" borderId="7" xfId="0" applyFont="1" applyFill="1" applyBorder="1" applyAlignment="1">
      <alignment horizontal="center" vertical="center" shrinkToFit="1"/>
    </xf>
    <xf numFmtId="0" fontId="32" fillId="3" borderId="8" xfId="0" applyFont="1" applyFill="1" applyBorder="1" applyAlignment="1">
      <alignment horizontal="center" vertical="center" shrinkToFit="1"/>
    </xf>
    <xf numFmtId="0" fontId="32" fillId="3" borderId="10" xfId="0" applyFont="1" applyFill="1" applyBorder="1" applyAlignment="1">
      <alignment horizontal="right" vertical="center" indent="1" shrinkToFit="1"/>
    </xf>
    <xf numFmtId="0" fontId="32" fillId="3" borderId="11" xfId="0" applyFont="1" applyFill="1" applyBorder="1" applyAlignment="1">
      <alignment horizontal="right" vertical="center" indent="1" shrinkToFit="1"/>
    </xf>
    <xf numFmtId="0" fontId="32" fillId="3" borderId="57" xfId="0" applyFont="1" applyFill="1" applyBorder="1" applyAlignment="1">
      <alignment horizontal="left" vertical="center" indent="1" shrinkToFit="1"/>
    </xf>
    <xf numFmtId="0" fontId="32" fillId="3" borderId="59" xfId="0" applyFont="1" applyFill="1" applyBorder="1" applyAlignment="1">
      <alignment horizontal="left" vertical="center" indent="1" shrinkToFit="1"/>
    </xf>
    <xf numFmtId="0" fontId="32" fillId="3" borderId="3" xfId="0" applyFont="1" applyFill="1" applyBorder="1" applyAlignment="1">
      <alignment horizontal="center" vertical="center" shrinkToFit="1"/>
    </xf>
    <xf numFmtId="0" fontId="32" fillId="3" borderId="6" xfId="0" applyFont="1" applyFill="1" applyBorder="1" applyAlignment="1">
      <alignment horizontal="center" vertical="center" shrinkToFit="1"/>
    </xf>
    <xf numFmtId="0" fontId="32" fillId="3" borderId="76" xfId="0" applyFont="1" applyFill="1" applyBorder="1" applyAlignment="1">
      <alignment horizontal="center" vertical="center" shrinkToFit="1"/>
    </xf>
    <xf numFmtId="0" fontId="32" fillId="3" borderId="87" xfId="0" applyFont="1" applyFill="1" applyBorder="1" applyAlignment="1">
      <alignment horizontal="center" vertical="center" shrinkToFit="1"/>
    </xf>
    <xf numFmtId="0" fontId="32" fillId="3" borderId="78" xfId="0" applyFont="1" applyFill="1" applyBorder="1" applyAlignment="1">
      <alignment horizontal="center" vertical="center" shrinkToFit="1"/>
    </xf>
    <xf numFmtId="0" fontId="32" fillId="3" borderId="72" xfId="0" applyFont="1" applyFill="1" applyBorder="1" applyAlignment="1">
      <alignment horizontal="center" vertical="center" shrinkToFit="1"/>
    </xf>
    <xf numFmtId="0" fontId="32" fillId="3" borderId="0" xfId="0" applyFont="1" applyFill="1" applyAlignment="1">
      <alignment horizontal="right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3" borderId="6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53" fillId="3" borderId="41" xfId="0" applyFont="1" applyFill="1" applyBorder="1" applyAlignment="1" applyProtection="1">
      <alignment horizontal="right" vertical="center" indent="1" shrinkToFit="1"/>
    </xf>
    <xf numFmtId="0" fontId="53" fillId="3" borderId="40" xfId="0" applyFont="1" applyFill="1" applyBorder="1" applyAlignment="1" applyProtection="1">
      <alignment horizontal="right" vertical="center" indent="1" shrinkToFit="1"/>
    </xf>
    <xf numFmtId="0" fontId="35" fillId="4" borderId="18" xfId="0" applyFont="1" applyFill="1" applyBorder="1" applyAlignment="1" applyProtection="1">
      <alignment horizontal="center" vertical="center"/>
      <protection locked="0"/>
    </xf>
    <xf numFmtId="0" fontId="35" fillId="4" borderId="19" xfId="0" applyFont="1" applyFill="1" applyBorder="1" applyAlignment="1" applyProtection="1">
      <alignment horizontal="center" vertical="center"/>
      <protection locked="0"/>
    </xf>
    <xf numFmtId="0" fontId="35" fillId="3" borderId="39" xfId="0" applyFont="1" applyFill="1" applyBorder="1" applyAlignment="1" applyProtection="1">
      <alignment horizontal="center" vertical="center"/>
    </xf>
    <xf numFmtId="0" fontId="35" fillId="3" borderId="0" xfId="0" applyFont="1" applyFill="1" applyBorder="1" applyAlignment="1" applyProtection="1">
      <alignment horizontal="center" vertical="center"/>
    </xf>
    <xf numFmtId="0" fontId="35" fillId="3" borderId="49" xfId="0" applyFont="1" applyFill="1" applyBorder="1" applyAlignment="1" applyProtection="1">
      <alignment horizontal="center" vertical="center"/>
    </xf>
    <xf numFmtId="0" fontId="35" fillId="3" borderId="0" xfId="0" applyFont="1" applyFill="1" applyBorder="1" applyAlignment="1" applyProtection="1">
      <alignment vertical="center" shrinkToFit="1"/>
    </xf>
    <xf numFmtId="0" fontId="35" fillId="3" borderId="48" xfId="0" applyFont="1" applyFill="1" applyBorder="1" applyAlignment="1" applyProtection="1">
      <alignment horizontal="center"/>
    </xf>
    <xf numFmtId="0" fontId="35" fillId="3" borderId="4" xfId="0" applyFont="1" applyFill="1" applyBorder="1" applyAlignment="1" applyProtection="1">
      <alignment horizontal="right" vertical="center" indent="1" shrinkToFit="1"/>
    </xf>
    <xf numFmtId="0" fontId="35" fillId="3" borderId="5" xfId="0" applyFont="1" applyFill="1" applyBorder="1" applyAlignment="1" applyProtection="1">
      <alignment horizontal="right" vertical="center" indent="1" shrinkToFit="1"/>
    </xf>
    <xf numFmtId="0" fontId="53" fillId="3" borderId="1" xfId="0" applyFont="1" applyFill="1" applyBorder="1" applyAlignment="1" applyProtection="1">
      <alignment horizontal="right" vertical="center" indent="1" shrinkToFit="1"/>
    </xf>
    <xf numFmtId="0" fontId="53" fillId="3" borderId="2" xfId="0" applyFont="1" applyFill="1" applyBorder="1" applyAlignment="1" applyProtection="1">
      <alignment horizontal="right" vertical="center" indent="1" shrinkToFit="1"/>
    </xf>
    <xf numFmtId="0" fontId="35" fillId="3" borderId="94" xfId="0" applyFont="1" applyFill="1" applyBorder="1" applyAlignment="1" applyProtection="1">
      <alignment horizontal="center" vertical="center" shrinkToFit="1"/>
    </xf>
    <xf numFmtId="0" fontId="35" fillId="3" borderId="95" xfId="0" applyFont="1" applyFill="1" applyBorder="1" applyAlignment="1" applyProtection="1">
      <alignment horizontal="center" vertical="center" shrinkToFit="1"/>
    </xf>
    <xf numFmtId="0" fontId="35" fillId="3" borderId="98" xfId="0" applyFont="1" applyFill="1" applyBorder="1" applyAlignment="1" applyProtection="1">
      <alignment horizontal="center" vertical="center" shrinkToFit="1"/>
    </xf>
    <xf numFmtId="0" fontId="35" fillId="3" borderId="92" xfId="0" applyFont="1" applyFill="1" applyBorder="1" applyAlignment="1" applyProtection="1">
      <alignment horizontal="center" vertical="center" shrinkToFit="1"/>
    </xf>
    <xf numFmtId="0" fontId="35" fillId="3" borderId="79" xfId="0" applyFont="1" applyFill="1" applyBorder="1" applyAlignment="1" applyProtection="1">
      <alignment horizontal="center" vertical="center" wrapText="1"/>
    </xf>
    <xf numFmtId="0" fontId="35" fillId="3" borderId="80" xfId="0" applyFont="1" applyFill="1" applyBorder="1" applyAlignment="1" applyProtection="1">
      <alignment horizontal="center" vertical="center" wrapText="1"/>
    </xf>
    <xf numFmtId="0" fontId="35" fillId="3" borderId="83" xfId="0" applyFont="1" applyFill="1" applyBorder="1" applyAlignment="1" applyProtection="1">
      <alignment horizontal="center" vertical="center" shrinkToFit="1"/>
    </xf>
    <xf numFmtId="0" fontId="35" fillId="3" borderId="84" xfId="0" applyFont="1" applyFill="1" applyBorder="1" applyAlignment="1" applyProtection="1">
      <alignment horizontal="center" vertical="center" shrinkToFit="1"/>
    </xf>
    <xf numFmtId="49" fontId="35" fillId="4" borderId="36" xfId="0" applyNumberFormat="1" applyFont="1" applyFill="1" applyBorder="1" applyAlignment="1" applyProtection="1">
      <alignment horizontal="left" vertical="center" shrinkToFit="1"/>
      <protection locked="0"/>
    </xf>
    <xf numFmtId="49" fontId="35" fillId="4" borderId="37" xfId="0" applyNumberFormat="1" applyFont="1" applyFill="1" applyBorder="1" applyAlignment="1" applyProtection="1">
      <alignment horizontal="left" vertical="center" shrinkToFit="1"/>
      <protection locked="0"/>
    </xf>
    <xf numFmtId="49" fontId="35" fillId="4" borderId="38" xfId="0" applyNumberFormat="1" applyFont="1" applyFill="1" applyBorder="1" applyAlignment="1" applyProtection="1">
      <alignment horizontal="left" vertical="center" shrinkToFit="1"/>
      <protection locked="0"/>
    </xf>
    <xf numFmtId="49" fontId="35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35" fillId="4" borderId="20" xfId="0" applyNumberFormat="1" applyFont="1" applyFill="1" applyBorder="1" applyAlignment="1" applyProtection="1">
      <alignment horizontal="left" vertical="center" shrinkToFit="1"/>
      <protection locked="0"/>
    </xf>
    <xf numFmtId="49" fontId="35" fillId="4" borderId="19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0" xfId="0" applyFont="1" applyFill="1" applyBorder="1" applyAlignment="1" applyProtection="1">
      <alignment horizontal="left" vertical="center"/>
    </xf>
    <xf numFmtId="178" fontId="39" fillId="3" borderId="18" xfId="0" applyNumberFormat="1" applyFont="1" applyFill="1" applyBorder="1" applyAlignment="1" applyProtection="1">
      <alignment horizontal="center" vertical="center"/>
    </xf>
    <xf numFmtId="178" fontId="39" fillId="3" borderId="19" xfId="0" applyNumberFormat="1" applyFont="1" applyFill="1" applyBorder="1" applyAlignment="1" applyProtection="1">
      <alignment horizontal="center" vertical="center"/>
    </xf>
    <xf numFmtId="0" fontId="49" fillId="3" borderId="39" xfId="0" applyFont="1" applyFill="1" applyBorder="1" applyAlignment="1" applyProtection="1">
      <alignment horizontal="left" vertical="center" shrinkToFit="1"/>
    </xf>
    <xf numFmtId="0" fontId="49" fillId="3" borderId="0" xfId="0" applyFont="1" applyFill="1" applyBorder="1" applyAlignment="1" applyProtection="1">
      <alignment horizontal="left" vertical="center" shrinkToFit="1"/>
    </xf>
    <xf numFmtId="0" fontId="35" fillId="6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horizontal="right" vertical="center" indent="2"/>
    </xf>
    <xf numFmtId="0" fontId="35" fillId="3" borderId="48" xfId="0" applyFont="1" applyFill="1" applyBorder="1" applyAlignment="1" applyProtection="1">
      <alignment horizontal="left" vertical="top"/>
    </xf>
    <xf numFmtId="49" fontId="42" fillId="4" borderId="54" xfId="0" applyNumberFormat="1" applyFont="1" applyFill="1" applyBorder="1" applyAlignment="1" applyProtection="1">
      <alignment horizontal="left" vertical="center" indent="1"/>
      <protection locked="0"/>
    </xf>
    <xf numFmtId="49" fontId="42" fillId="4" borderId="93" xfId="0" applyNumberFormat="1" applyFont="1" applyFill="1" applyBorder="1" applyAlignment="1" applyProtection="1">
      <alignment horizontal="left" vertical="center" indent="1"/>
      <protection locked="0"/>
    </xf>
    <xf numFmtId="0" fontId="36" fillId="4" borderId="35" xfId="0" applyFont="1" applyFill="1" applyBorder="1" applyAlignment="1">
      <alignment horizontal="center" vertical="center"/>
    </xf>
    <xf numFmtId="0" fontId="0" fillId="3" borderId="27" xfId="0" applyFill="1" applyBorder="1" applyAlignment="1" applyProtection="1"/>
    <xf numFmtId="0" fontId="6" fillId="3" borderId="0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horizontal="left" vertical="center" shrinkToFit="1"/>
    </xf>
    <xf numFmtId="0" fontId="3" fillId="3" borderId="0" xfId="0" applyFont="1" applyFill="1" applyBorder="1" applyAlignment="1" applyProtection="1">
      <alignment horizontal="center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shrinkToFit="1"/>
    </xf>
    <xf numFmtId="0" fontId="39" fillId="3" borderId="0" xfId="0" applyFont="1" applyFill="1" applyBorder="1" applyAlignment="1" applyProtection="1">
      <alignment horizontal="center" vertical="top"/>
    </xf>
    <xf numFmtId="0" fontId="39" fillId="3" borderId="31" xfId="0" applyFont="1" applyFill="1" applyBorder="1" applyAlignment="1" applyProtection="1">
      <alignment horizontal="center" vertical="top"/>
    </xf>
    <xf numFmtId="0" fontId="39" fillId="3" borderId="0" xfId="0" applyFont="1" applyFill="1" applyBorder="1" applyAlignment="1" applyProtection="1">
      <alignment horizontal="right" vertical="center" indent="2"/>
    </xf>
    <xf numFmtId="49" fontId="35" fillId="4" borderId="89" xfId="0" applyNumberFormat="1" applyFont="1" applyFill="1" applyBorder="1" applyAlignment="1" applyProtection="1">
      <alignment horizontal="center" vertical="center"/>
      <protection locked="0"/>
    </xf>
    <xf numFmtId="49" fontId="35" fillId="4" borderId="90" xfId="0" applyNumberFormat="1" applyFont="1" applyFill="1" applyBorder="1" applyAlignment="1" applyProtection="1">
      <alignment horizontal="center" vertical="center"/>
      <protection locked="0"/>
    </xf>
    <xf numFmtId="0" fontId="40" fillId="3" borderId="91" xfId="0" applyFont="1" applyFill="1" applyBorder="1" applyAlignment="1" applyProtection="1">
      <alignment horizontal="center" vertical="top" shrinkToFit="1"/>
    </xf>
    <xf numFmtId="0" fontId="41" fillId="3" borderId="0" xfId="0" applyFont="1" applyFill="1" applyBorder="1" applyAlignment="1" applyProtection="1">
      <alignment horizontal="right" vertical="center" wrapText="1" indent="2"/>
    </xf>
    <xf numFmtId="0" fontId="41" fillId="3" borderId="31" xfId="0" applyFont="1" applyFill="1" applyBorder="1" applyAlignment="1" applyProtection="1">
      <alignment horizontal="right" vertical="center" wrapText="1" indent="2"/>
    </xf>
    <xf numFmtId="0" fontId="6" fillId="3" borderId="30" xfId="0" applyFont="1" applyFill="1" applyBorder="1" applyAlignment="1" applyProtection="1">
      <alignment horizontal="center" vertical="center" shrinkToFit="1"/>
    </xf>
    <xf numFmtId="176" fontId="42" fillId="3" borderId="20" xfId="0" applyNumberFormat="1" applyFont="1" applyFill="1" applyBorder="1" applyAlignment="1" applyProtection="1">
      <alignment vertical="center" shrinkToFit="1"/>
    </xf>
    <xf numFmtId="176" fontId="42" fillId="3" borderId="55" xfId="0" applyNumberFormat="1" applyFont="1" applyFill="1" applyBorder="1" applyAlignment="1" applyProtection="1">
      <alignment vertical="center" shrinkToFit="1"/>
    </xf>
    <xf numFmtId="0" fontId="39" fillId="3" borderId="0" xfId="0" applyFont="1" applyFill="1" applyBorder="1" applyAlignment="1" applyProtection="1">
      <alignment horizontal="center" vertical="center"/>
    </xf>
    <xf numFmtId="0" fontId="35" fillId="3" borderId="21" xfId="0" applyFont="1" applyFill="1" applyBorder="1" applyAlignment="1" applyProtection="1">
      <alignment horizontal="left" vertical="center" indent="1" shrinkToFit="1"/>
    </xf>
    <xf numFmtId="0" fontId="35" fillId="3" borderId="22" xfId="0" applyFont="1" applyFill="1" applyBorder="1" applyAlignment="1" applyProtection="1">
      <alignment horizontal="left" vertical="center" indent="1" shrinkToFit="1"/>
    </xf>
    <xf numFmtId="0" fontId="35" fillId="3" borderId="32" xfId="0" applyFont="1" applyFill="1" applyBorder="1" applyAlignment="1" applyProtection="1">
      <alignment horizontal="left" vertical="center" indent="1" shrinkToFit="1"/>
    </xf>
    <xf numFmtId="0" fontId="43" fillId="3" borderId="23" xfId="0" applyFont="1" applyFill="1" applyBorder="1" applyAlignment="1" applyProtection="1">
      <alignment horizontal="left" vertical="center" indent="1"/>
    </xf>
    <xf numFmtId="0" fontId="43" fillId="3" borderId="0" xfId="0" applyFont="1" applyFill="1" applyBorder="1" applyAlignment="1" applyProtection="1">
      <alignment horizontal="left" vertical="center" indent="1"/>
    </xf>
    <xf numFmtId="0" fontId="43" fillId="3" borderId="33" xfId="0" applyFont="1" applyFill="1" applyBorder="1" applyAlignment="1" applyProtection="1">
      <alignment horizontal="left" vertical="center" indent="1"/>
    </xf>
    <xf numFmtId="0" fontId="44" fillId="3" borderId="23" xfId="0" applyFont="1" applyFill="1" applyBorder="1" applyAlignment="1" applyProtection="1">
      <alignment horizontal="left" vertical="center" indent="1" shrinkToFit="1"/>
    </xf>
    <xf numFmtId="0" fontId="44" fillId="3" borderId="0" xfId="0" applyFont="1" applyFill="1" applyBorder="1" applyAlignment="1" applyProtection="1">
      <alignment horizontal="left" vertical="center" indent="1" shrinkToFit="1"/>
    </xf>
    <xf numFmtId="0" fontId="44" fillId="3" borderId="33" xfId="0" applyFont="1" applyFill="1" applyBorder="1" applyAlignment="1" applyProtection="1">
      <alignment horizontal="left" vertical="center" indent="1" shrinkToFit="1"/>
    </xf>
    <xf numFmtId="0" fontId="37" fillId="5" borderId="0" xfId="0" applyFont="1" applyFill="1" applyBorder="1" applyAlignment="1" applyProtection="1">
      <alignment horizontal="center" vertical="center" shrinkToFit="1"/>
    </xf>
    <xf numFmtId="0" fontId="35" fillId="3" borderId="15" xfId="0" applyFont="1" applyFill="1" applyBorder="1" applyAlignment="1" applyProtection="1">
      <alignment horizontal="center" vertical="center" shrinkToFit="1"/>
    </xf>
    <xf numFmtId="0" fontId="35" fillId="3" borderId="77" xfId="0" applyFont="1" applyFill="1" applyBorder="1" applyAlignment="1" applyProtection="1">
      <alignment horizontal="center" vertical="center" shrinkToFit="1"/>
    </xf>
    <xf numFmtId="0" fontId="35" fillId="3" borderId="96" xfId="0" applyFont="1" applyFill="1" applyBorder="1" applyAlignment="1" applyProtection="1">
      <alignment horizontal="center" vertical="center"/>
    </xf>
    <xf numFmtId="0" fontId="35" fillId="3" borderId="95" xfId="0" applyFont="1" applyFill="1" applyBorder="1" applyAlignment="1" applyProtection="1">
      <alignment horizontal="center" vertical="center"/>
    </xf>
    <xf numFmtId="0" fontId="35" fillId="3" borderId="99" xfId="0" applyFont="1" applyFill="1" applyBorder="1" applyAlignment="1" applyProtection="1">
      <alignment horizontal="center" vertical="center"/>
    </xf>
    <xf numFmtId="0" fontId="35" fillId="3" borderId="92" xfId="0" applyFont="1" applyFill="1" applyBorder="1" applyAlignment="1" applyProtection="1">
      <alignment horizontal="center" vertical="center"/>
    </xf>
    <xf numFmtId="0" fontId="35" fillId="3" borderId="97" xfId="0" applyFont="1" applyFill="1" applyBorder="1" applyAlignment="1" applyProtection="1">
      <alignment horizontal="center" vertical="center"/>
    </xf>
    <xf numFmtId="49" fontId="35" fillId="4" borderId="18" xfId="0" applyNumberFormat="1" applyFont="1" applyFill="1" applyBorder="1" applyAlignment="1" applyProtection="1">
      <alignment vertical="center" shrinkToFit="1"/>
      <protection locked="0"/>
    </xf>
    <xf numFmtId="49" fontId="35" fillId="4" borderId="19" xfId="0" applyNumberFormat="1" applyFont="1" applyFill="1" applyBorder="1" applyAlignment="1" applyProtection="1">
      <alignment vertical="center" shrinkToFit="1"/>
      <protection locked="0"/>
    </xf>
    <xf numFmtId="49" fontId="35" fillId="4" borderId="20" xfId="0" applyNumberFormat="1" applyFont="1" applyFill="1" applyBorder="1" applyAlignment="1" applyProtection="1">
      <alignment vertical="center" shrinkToFit="1"/>
      <protection locked="0"/>
    </xf>
    <xf numFmtId="0" fontId="48" fillId="3" borderId="0" xfId="0" applyFont="1" applyFill="1" applyBorder="1" applyAlignment="1" applyProtection="1">
      <alignment horizontal="right" vertical="center"/>
    </xf>
    <xf numFmtId="0" fontId="35" fillId="3" borderId="0" xfId="0" applyFont="1" applyFill="1" applyBorder="1" applyAlignment="1" applyProtection="1">
      <alignment horizontal="left" vertical="center" shrinkToFit="1"/>
    </xf>
    <xf numFmtId="0" fontId="35" fillId="3" borderId="0" xfId="0" applyFont="1" applyFill="1" applyBorder="1" applyAlignment="1" applyProtection="1">
      <alignment vertical="center"/>
    </xf>
    <xf numFmtId="0" fontId="35" fillId="3" borderId="31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horizontal="left" vertical="center"/>
    </xf>
    <xf numFmtId="0" fontId="45" fillId="6" borderId="0" xfId="0" applyFont="1" applyFill="1" applyBorder="1" applyAlignment="1" applyProtection="1">
      <alignment horizontal="right" vertical="center"/>
    </xf>
    <xf numFmtId="0" fontId="60" fillId="3" borderId="48" xfId="0" applyFont="1" applyFill="1" applyBorder="1" applyAlignment="1">
      <alignment horizontal="center" vertical="center" shrinkToFit="1"/>
    </xf>
    <xf numFmtId="0" fontId="61" fillId="3" borderId="48" xfId="0" applyFont="1" applyFill="1" applyBorder="1" applyAlignment="1">
      <alignment horizontal="left" vertical="center" shrinkToFit="1"/>
    </xf>
    <xf numFmtId="0" fontId="35" fillId="3" borderId="100" xfId="0" applyFont="1" applyFill="1" applyBorder="1" applyAlignment="1" applyProtection="1">
      <alignment horizontal="center" vertical="center" shrinkToFit="1"/>
    </xf>
    <xf numFmtId="0" fontId="35" fillId="3" borderId="101" xfId="0" applyFont="1" applyFill="1" applyBorder="1" applyAlignment="1" applyProtection="1">
      <alignment horizontal="center" vertical="center" shrinkToFit="1"/>
    </xf>
    <xf numFmtId="0" fontId="35" fillId="3" borderId="102" xfId="0" applyFont="1" applyFill="1" applyBorder="1" applyAlignment="1" applyProtection="1">
      <alignment horizontal="center" vertical="center" shrinkToFit="1"/>
    </xf>
    <xf numFmtId="0" fontId="35" fillId="3" borderId="14" xfId="0" applyFont="1" applyFill="1" applyBorder="1" applyAlignment="1" applyProtection="1">
      <alignment horizontal="center" vertical="center" shrinkToFit="1"/>
    </xf>
    <xf numFmtId="0" fontId="43" fillId="3" borderId="103" xfId="0" applyFont="1" applyFill="1" applyBorder="1" applyAlignment="1" applyProtection="1">
      <alignment horizontal="center" vertical="center"/>
    </xf>
    <xf numFmtId="0" fontId="43" fillId="3" borderId="107" xfId="0" applyFont="1" applyFill="1" applyBorder="1" applyAlignment="1" applyProtection="1">
      <alignment horizontal="center" vertical="center"/>
    </xf>
    <xf numFmtId="0" fontId="42" fillId="3" borderId="104" xfId="0" applyFont="1" applyFill="1" applyBorder="1" applyAlignment="1" applyProtection="1">
      <alignment horizontal="center" vertical="center" wrapText="1"/>
    </xf>
    <xf numFmtId="0" fontId="42" fillId="3" borderId="108" xfId="0" applyFont="1" applyFill="1" applyBorder="1" applyAlignment="1" applyProtection="1">
      <alignment horizontal="center" vertical="center"/>
    </xf>
    <xf numFmtId="0" fontId="35" fillId="3" borderId="69" xfId="0" applyFont="1" applyFill="1" applyBorder="1" applyAlignment="1" applyProtection="1">
      <alignment horizontal="center" vertical="center"/>
    </xf>
    <xf numFmtId="0" fontId="35" fillId="3" borderId="48" xfId="0" applyFont="1" applyFill="1" applyBorder="1" applyAlignment="1" applyProtection="1">
      <alignment horizontal="center" vertical="center"/>
    </xf>
    <xf numFmtId="0" fontId="43" fillId="3" borderId="96" xfId="0" applyFont="1" applyFill="1" applyBorder="1" applyAlignment="1" applyProtection="1">
      <alignment horizontal="center" vertical="center" wrapText="1" shrinkToFit="1"/>
    </xf>
    <xf numFmtId="0" fontId="43" fillId="3" borderId="69" xfId="0" applyFont="1" applyFill="1" applyBorder="1" applyAlignment="1" applyProtection="1">
      <alignment horizontal="center" vertical="center" shrinkToFit="1"/>
    </xf>
    <xf numFmtId="0" fontId="43" fillId="3" borderId="87" xfId="0" applyFont="1" applyFill="1" applyBorder="1" applyAlignment="1" applyProtection="1">
      <alignment horizontal="center" vertical="center" wrapText="1" shrinkToFit="1"/>
    </xf>
    <xf numFmtId="0" fontId="43" fillId="3" borderId="72" xfId="0" applyFont="1" applyFill="1" applyBorder="1" applyAlignment="1" applyProtection="1">
      <alignment horizontal="center" vertical="center" wrapText="1" shrinkToFit="1"/>
    </xf>
    <xf numFmtId="0" fontId="0" fillId="2" borderId="0" xfId="0" applyFill="1" applyAlignment="1">
      <alignment horizontal="left" vertical="top"/>
    </xf>
    <xf numFmtId="0" fontId="35" fillId="2" borderId="35" xfId="0" applyFont="1" applyFill="1" applyBorder="1" applyAlignment="1">
      <alignment horizontal="center"/>
    </xf>
    <xf numFmtId="0" fontId="44" fillId="3" borderId="24" xfId="0" applyFont="1" applyFill="1" applyBorder="1" applyAlignment="1" applyProtection="1">
      <alignment horizontal="left" vertical="center" indent="1" shrinkToFit="1"/>
    </xf>
    <xf numFmtId="0" fontId="44" fillId="3" borderId="25" xfId="0" applyFont="1" applyFill="1" applyBorder="1" applyAlignment="1" applyProtection="1">
      <alignment horizontal="left" vertical="center" indent="1" shrinkToFit="1"/>
    </xf>
    <xf numFmtId="0" fontId="44" fillId="3" borderId="34" xfId="0" applyFont="1" applyFill="1" applyBorder="1" applyAlignment="1" applyProtection="1">
      <alignment horizontal="left" vertical="center" indent="1" shrinkToFit="1"/>
    </xf>
    <xf numFmtId="0" fontId="35" fillId="3" borderId="115" xfId="0" applyFont="1" applyFill="1" applyBorder="1" applyAlignment="1" applyProtection="1">
      <alignment horizontal="center" vertical="center" shrinkToFit="1"/>
    </xf>
    <xf numFmtId="49" fontId="66" fillId="3" borderId="48" xfId="0" applyNumberFormat="1" applyFont="1" applyFill="1" applyBorder="1" applyAlignment="1" applyProtection="1">
      <alignment horizontal="center" shrinkToFit="1"/>
    </xf>
    <xf numFmtId="0" fontId="66" fillId="3" borderId="48" xfId="0" applyNumberFormat="1" applyFont="1" applyFill="1" applyBorder="1" applyAlignment="1" applyProtection="1">
      <alignment horizontal="center" shrinkToFit="1"/>
    </xf>
    <xf numFmtId="49" fontId="67" fillId="4" borderId="18" xfId="0" applyNumberFormat="1" applyFont="1" applyFill="1" applyBorder="1" applyAlignment="1" applyProtection="1">
      <alignment horizontal="center" vertical="center" shrinkToFit="1"/>
      <protection locked="0"/>
    </xf>
    <xf numFmtId="49" fontId="67" fillId="4" borderId="19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54"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2" tint="-0.499984740745262"/>
      </font>
    </dxf>
    <dxf>
      <font>
        <color theme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</dxf>
    <dxf>
      <font>
        <b/>
        <i val="0"/>
      </font>
      <fill>
        <gradientFill type="path" left="0.5" right="0.5" top="0.5" bottom="0.5">
          <stop position="0">
            <color rgb="FFFFFF00"/>
          </stop>
          <stop position="1">
            <color theme="9" tint="-0.25098422193060094"/>
          </stop>
        </gradientFill>
      </fill>
    </dxf>
    <dxf>
      <fill>
        <patternFill>
          <bgColor theme="0"/>
        </patternFill>
      </fill>
    </dxf>
    <dxf>
      <font>
        <b/>
        <i val="0"/>
        <color rgb="FFFF0000"/>
      </font>
      <numFmt numFmtId="30" formatCode="@"/>
      <fill>
        <gradientFill type="path" left="0.5" right="0.5" top="0.5" bottom="0.5">
          <stop position="0">
            <color rgb="FFFFFF00"/>
          </stop>
          <stop position="1">
            <color rgb="FF99FF66"/>
          </stop>
        </gradientFill>
      </fill>
    </dxf>
    <dxf>
      <fill>
        <patternFill>
          <bgColor rgb="FFFFFF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1"/>
      </font>
      <fill>
        <gradientFill degree="90">
          <stop position="0">
            <color rgb="FF1EE80E"/>
          </stop>
          <stop position="1">
            <color rgb="FF008000"/>
          </stop>
        </gradientFill>
      </fill>
    </dxf>
    <dxf>
      <fill>
        <gradientFill>
          <stop position="0">
            <color rgb="FF1ACE0C"/>
          </stop>
          <stop position="1">
            <color theme="3" tint="0.40000610370189521"/>
          </stop>
        </gradient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mruColors>
      <color rgb="FF008000"/>
      <color rgb="FF6600FF"/>
      <color rgb="FFFFFFFF"/>
      <color rgb="FFFFFF00"/>
      <color rgb="FF1ACE0C"/>
      <color rgb="FFFFBDBD"/>
      <color rgb="FF99FF66"/>
      <color rgb="FFCCFF66"/>
      <color rgb="FFFF8585"/>
      <color rgb="FF1EE8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289905</xdr:colOff>
      <xdr:row>9</xdr:row>
      <xdr:rowOff>1</xdr:rowOff>
    </xdr:from>
    <xdr:to>
      <xdr:col>10</xdr:col>
      <xdr:colOff>784079</xdr:colOff>
      <xdr:row>18</xdr:row>
      <xdr:rowOff>177998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92" t="5244" r="8500" b="3363"/>
        <a:stretch/>
      </xdr:blipFill>
      <xdr:spPr>
        <a:xfrm>
          <a:off x="5864101" y="1962979"/>
          <a:ext cx="1645456" cy="18428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25543</xdr:colOff>
      <xdr:row>0</xdr:row>
      <xdr:rowOff>0</xdr:rowOff>
    </xdr:from>
    <xdr:to>
      <xdr:col>20</xdr:col>
      <xdr:colOff>601525</xdr:colOff>
      <xdr:row>48</xdr:row>
      <xdr:rowOff>190500</xdr:rowOff>
    </xdr:to>
    <xdr:sp macro="" textlink="">
      <xdr:nvSpPr>
        <xdr:cNvPr id="6" name="正方形/長方形 5"/>
        <xdr:cNvSpPr/>
      </xdr:nvSpPr>
      <xdr:spPr>
        <a:xfrm>
          <a:off x="7634337" y="0"/>
          <a:ext cx="4823012" cy="10679206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228615</xdr:colOff>
      <xdr:row>3</xdr:row>
      <xdr:rowOff>36179</xdr:rowOff>
    </xdr:from>
    <xdr:ext cx="1729693" cy="252000"/>
    <xdr:sp macro="" textlink="">
      <xdr:nvSpPr>
        <xdr:cNvPr id="8" name="正方形/長方形 7"/>
        <xdr:cNvSpPr/>
      </xdr:nvSpPr>
      <xdr:spPr>
        <a:xfrm>
          <a:off x="4411332" y="905853"/>
          <a:ext cx="1729693" cy="252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1400" b="0" i="0" u="none" strike="noStrike" baseline="0" smtClean="0">
              <a:solidFill>
                <a:schemeClr val="tx2">
                  <a:lumMod val="60000"/>
                  <a:lumOff val="40000"/>
                </a:schemeClr>
              </a:solidFill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 </a:t>
          </a:r>
          <a:r>
            <a:rPr lang="en-US" altLang="ja-JP" sz="1200" b="0" i="0" u="none" strike="noStrike" baseline="0" smtClean="0">
              <a:solidFill>
                <a:srgbClr val="6600FF"/>
              </a:solidFill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60</a:t>
          </a:r>
          <a:r>
            <a:rPr lang="en-US" altLang="ja-JP" sz="1050" b="0" i="0" u="none" strike="noStrike" baseline="0" smtClean="0">
              <a:solidFill>
                <a:srgbClr val="6600FF"/>
              </a:solidFill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th</a:t>
          </a:r>
          <a:r>
            <a:rPr lang="en-US" altLang="ja-JP" sz="1400" b="0" i="0" u="none" strike="noStrike" baseline="0" smtClean="0">
              <a:solidFill>
                <a:srgbClr val="6600FF"/>
              </a:solidFill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 1961‐2021</a:t>
          </a:r>
          <a:r>
            <a:rPr lang="ja-JP" altLang="en-US" sz="1400" b="0" i="0" u="none" strike="noStrike" baseline="0" smtClean="0">
              <a:solidFill>
                <a:srgbClr val="6600FF"/>
              </a:solidFill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 </a:t>
          </a:r>
          <a:endParaRPr lang="ja-JP" altLang="en-US" sz="6600" b="0" cap="none" spc="0">
            <a:ln w="0"/>
            <a:solidFill>
              <a:srgbClr val="6600FF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oneCellAnchor>
  <xdr:twoCellAnchor editAs="oneCell">
    <xdr:from>
      <xdr:col>13</xdr:col>
      <xdr:colOff>373675</xdr:colOff>
      <xdr:row>3</xdr:row>
      <xdr:rowOff>13235</xdr:rowOff>
    </xdr:from>
    <xdr:to>
      <xdr:col>14</xdr:col>
      <xdr:colOff>14827</xdr:colOff>
      <xdr:row>10</xdr:row>
      <xdr:rowOff>111139</xdr:rowOff>
    </xdr:to>
    <xdr:pic>
      <xdr:nvPicPr>
        <xdr:cNvPr id="10" name="図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38" t="5553" r="7563" b="3436"/>
        <a:stretch/>
      </xdr:blipFill>
      <xdr:spPr>
        <a:xfrm>
          <a:off x="6139963" y="885139"/>
          <a:ext cx="1319018" cy="1512000"/>
        </a:xfrm>
        <a:prstGeom prst="rect">
          <a:avLst/>
        </a:prstGeom>
      </xdr:spPr>
    </xdr:pic>
    <xdr:clientData/>
  </xdr:twoCellAnchor>
  <xdr:oneCellAnchor>
    <xdr:from>
      <xdr:col>6</xdr:col>
      <xdr:colOff>457201</xdr:colOff>
      <xdr:row>28</xdr:row>
      <xdr:rowOff>44778</xdr:rowOff>
    </xdr:from>
    <xdr:ext cx="1400174" cy="209416"/>
    <xdr:sp macro="" textlink="">
      <xdr:nvSpPr>
        <xdr:cNvPr id="12" name="テキスト ボックス 11"/>
        <xdr:cNvSpPr txBox="1"/>
      </xdr:nvSpPr>
      <xdr:spPr>
        <a:xfrm>
          <a:off x="2581276" y="6131253"/>
          <a:ext cx="1400174" cy="209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>
          <a:spAutoFit/>
        </a:bodyPr>
        <a:lstStyle/>
        <a:p>
          <a:pPr algn="r"/>
          <a:r>
            <a:rPr kumimoji="1" lang="en-US" altLang="ja-JP" sz="140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Please select</a:t>
          </a:r>
          <a:r>
            <a:rPr kumimoji="1" lang="ja-JP" altLang="en-US" sz="11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　</a:t>
          </a:r>
          <a:r>
            <a:rPr kumimoji="1" lang="ja-JP" altLang="en-US" sz="1100" b="1">
              <a:solidFill>
                <a:schemeClr val="accent1"/>
              </a:solidFill>
            </a:rPr>
            <a:t>👉</a:t>
          </a:r>
        </a:p>
      </xdr:txBody>
    </xdr:sp>
    <xdr:clientData fPrintsWithSheet="0"/>
  </xdr:oneCellAnchor>
  <xdr:oneCellAnchor>
    <xdr:from>
      <xdr:col>8</xdr:col>
      <xdr:colOff>432291</xdr:colOff>
      <xdr:row>25</xdr:row>
      <xdr:rowOff>14653</xdr:rowOff>
    </xdr:from>
    <xdr:ext cx="2586402" cy="273645"/>
    <xdr:sp macro="" textlink="">
      <xdr:nvSpPr>
        <xdr:cNvPr id="13" name="テキスト ボックス 12"/>
        <xdr:cNvSpPr txBox="1"/>
      </xdr:nvSpPr>
      <xdr:spPr>
        <a:xfrm>
          <a:off x="3927966" y="5301028"/>
          <a:ext cx="2586402" cy="273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>
          <a:noAutofit/>
        </a:bodyPr>
        <a:lstStyle/>
        <a:p>
          <a:r>
            <a:rPr kumimoji="1" lang="en-US" altLang="ja-JP" sz="1000" b="0">
              <a:solidFill>
                <a:schemeClr val="accent1"/>
              </a:solidFill>
            </a:rPr>
            <a:t> </a:t>
          </a:r>
          <a:r>
            <a:rPr kumimoji="1" lang="ja-JP" altLang="en-US" sz="100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👈 </a:t>
          </a:r>
          <a:r>
            <a:rPr kumimoji="1" lang="en-US" altLang="ja-JP" sz="100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automatic Checks from QSO's</a:t>
          </a:r>
        </a:p>
      </xdr:txBody>
    </xdr:sp>
    <xdr:clientData fPrintsWithSheet="0"/>
  </xdr:oneCellAnchor>
  <xdr:oneCellAnchor>
    <xdr:from>
      <xdr:col>6</xdr:col>
      <xdr:colOff>457201</xdr:colOff>
      <xdr:row>29</xdr:row>
      <xdr:rowOff>44778</xdr:rowOff>
    </xdr:from>
    <xdr:ext cx="1400174" cy="209416"/>
    <xdr:sp macro="" textlink="">
      <xdr:nvSpPr>
        <xdr:cNvPr id="14" name="テキスト ボックス 13"/>
        <xdr:cNvSpPr txBox="1"/>
      </xdr:nvSpPr>
      <xdr:spPr>
        <a:xfrm>
          <a:off x="2581276" y="6407478"/>
          <a:ext cx="1400174" cy="209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>
          <a:spAutoFit/>
        </a:bodyPr>
        <a:lstStyle/>
        <a:p>
          <a:pPr algn="r"/>
          <a:r>
            <a:rPr kumimoji="1" lang="en-US" altLang="ja-JP" sz="140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Please select</a:t>
          </a:r>
          <a:r>
            <a:rPr kumimoji="1" lang="ja-JP" altLang="en-US" sz="11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　</a:t>
          </a:r>
          <a:r>
            <a:rPr kumimoji="1" lang="ja-JP" altLang="en-US" sz="1100" b="1">
              <a:solidFill>
                <a:schemeClr val="accent1"/>
              </a:solidFill>
            </a:rPr>
            <a:t>👉</a:t>
          </a:r>
        </a:p>
      </xdr:txBody>
    </xdr:sp>
    <xdr:clientData fPrintsWithSheet="0"/>
  </xdr:oneCellAnchor>
  <xdr:oneCellAnchor>
    <xdr:from>
      <xdr:col>6</xdr:col>
      <xdr:colOff>457201</xdr:colOff>
      <xdr:row>30</xdr:row>
      <xdr:rowOff>35253</xdr:rowOff>
    </xdr:from>
    <xdr:ext cx="1400174" cy="209416"/>
    <xdr:sp macro="" textlink="">
      <xdr:nvSpPr>
        <xdr:cNvPr id="15" name="テキスト ボックス 14"/>
        <xdr:cNvSpPr txBox="1"/>
      </xdr:nvSpPr>
      <xdr:spPr>
        <a:xfrm>
          <a:off x="2581276" y="6674178"/>
          <a:ext cx="1400174" cy="209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>
          <a:spAutoFit/>
        </a:bodyPr>
        <a:lstStyle/>
        <a:p>
          <a:pPr algn="r"/>
          <a:r>
            <a:rPr kumimoji="1" lang="en-US" altLang="ja-JP" sz="140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Please select</a:t>
          </a:r>
          <a:r>
            <a:rPr kumimoji="1" lang="ja-JP" altLang="en-US" sz="11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　</a:t>
          </a:r>
          <a:r>
            <a:rPr kumimoji="1" lang="ja-JP" altLang="en-US" sz="1100" b="1">
              <a:solidFill>
                <a:schemeClr val="accent1"/>
              </a:solidFill>
            </a:rPr>
            <a:t>👉</a:t>
          </a:r>
        </a:p>
      </xdr:txBody>
    </xdr:sp>
    <xdr:clientData fPrintsWithSheet="0"/>
  </xdr:oneCellAnchor>
  <xdr:oneCellAnchor>
    <xdr:from>
      <xdr:col>13</xdr:col>
      <xdr:colOff>14653</xdr:colOff>
      <xdr:row>24</xdr:row>
      <xdr:rowOff>34213</xdr:rowOff>
    </xdr:from>
    <xdr:ext cx="1348156" cy="273645"/>
    <xdr:sp macro="" textlink="">
      <xdr:nvSpPr>
        <xdr:cNvPr id="16" name="テキスト ボックス 15"/>
        <xdr:cNvSpPr txBox="1"/>
      </xdr:nvSpPr>
      <xdr:spPr>
        <a:xfrm>
          <a:off x="5721370" y="5268822"/>
          <a:ext cx="1348156" cy="273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>
          <a:noAutofit/>
        </a:bodyPr>
        <a:lstStyle/>
        <a:p>
          <a:r>
            <a:rPr kumimoji="1" lang="en-US" altLang="ja-JP" sz="900" b="0">
              <a:solidFill>
                <a:schemeClr val="accent1"/>
              </a:solidFill>
            </a:rPr>
            <a:t> </a:t>
          </a:r>
          <a:r>
            <a:rPr kumimoji="1" lang="ja-JP" altLang="en-US" sz="90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👈 </a:t>
          </a:r>
          <a:r>
            <a:rPr kumimoji="1" lang="en-US" altLang="ja-JP" sz="90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automatic Checks</a:t>
          </a:r>
        </a:p>
      </xdr:txBody>
    </xdr:sp>
    <xdr:clientData fPrintsWithSheet="0"/>
  </xdr:oneCellAnchor>
  <xdr:oneCellAnchor>
    <xdr:from>
      <xdr:col>8</xdr:col>
      <xdr:colOff>465227</xdr:colOff>
      <xdr:row>31</xdr:row>
      <xdr:rowOff>4396</xdr:rowOff>
    </xdr:from>
    <xdr:ext cx="2400556" cy="273645"/>
    <xdr:sp macro="" textlink="">
      <xdr:nvSpPr>
        <xdr:cNvPr id="11" name="テキスト ボックス 10"/>
        <xdr:cNvSpPr txBox="1"/>
      </xdr:nvSpPr>
      <xdr:spPr>
        <a:xfrm>
          <a:off x="4018466" y="7110874"/>
          <a:ext cx="2400556" cy="273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>
          <a:noAutofit/>
        </a:bodyPr>
        <a:lstStyle/>
        <a:p>
          <a:r>
            <a:rPr kumimoji="1" lang="en-US" altLang="ja-JP" sz="105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kumimoji="1" lang="ja-JP" altLang="en-US" sz="105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👉 </a:t>
          </a:r>
          <a:r>
            <a:rPr kumimoji="1" lang="en-US" altLang="ja-JP" sz="105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Please also fill in</a:t>
          </a:r>
          <a:r>
            <a:rPr kumimoji="1" lang="ja-JP" altLang="en-US" sz="105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　</a:t>
          </a:r>
          <a:r>
            <a:rPr kumimoji="1" lang="en-US" altLang="ja-JP" sz="105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Sheet【Log_2】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0</xdr:row>
      <xdr:rowOff>0</xdr:rowOff>
    </xdr:from>
    <xdr:to>
      <xdr:col>24</xdr:col>
      <xdr:colOff>638175</xdr:colOff>
      <xdr:row>63</xdr:row>
      <xdr:rowOff>69273</xdr:rowOff>
    </xdr:to>
    <xdr:sp macro="" textlink="">
      <xdr:nvSpPr>
        <xdr:cNvPr id="2" name="正方形/長方形 1"/>
        <xdr:cNvSpPr/>
      </xdr:nvSpPr>
      <xdr:spPr>
        <a:xfrm>
          <a:off x="7362825" y="0"/>
          <a:ext cx="7553325" cy="12004098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Your%20Call%20Sign&#12305;Award%20Appication_%20Ver.2-01%20&#208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ward Rules"/>
      <sheetName val="Three Letter Code Chart"/>
      <sheetName val="APPLICATION ・Log_1"/>
      <sheetName val="【Log_2】"/>
    </sheetNames>
    <sheetDataSet>
      <sheetData sheetId="0"/>
      <sheetData sheetId="1"/>
      <sheetData sheetId="2">
        <row r="51">
          <cell r="A51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7"/>
  <sheetViews>
    <sheetView zoomScale="115" zoomScaleNormal="115" workbookViewId="0">
      <selection activeCell="B3" sqref="B3:J3"/>
    </sheetView>
  </sheetViews>
  <sheetFormatPr defaultRowHeight="13.5"/>
  <cols>
    <col min="1" max="1" width="2.25" style="6" customWidth="1"/>
    <col min="2" max="2" width="7.75" style="6" customWidth="1"/>
    <col min="3" max="9" width="9" style="6"/>
    <col min="10" max="10" width="15.125" style="6" customWidth="1"/>
    <col min="11" max="11" width="10.5" style="6" customWidth="1"/>
    <col min="12" max="16384" width="9" style="6"/>
  </cols>
  <sheetData>
    <row r="1" spans="1:46" ht="15.75" customHeight="1">
      <c r="A1" s="41"/>
      <c r="B1" s="167" t="s">
        <v>34</v>
      </c>
      <c r="C1" s="167"/>
      <c r="D1" s="167"/>
      <c r="E1" s="167"/>
      <c r="F1" s="167"/>
      <c r="G1" s="167"/>
      <c r="H1" s="167"/>
      <c r="I1" s="167"/>
      <c r="J1" s="167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</row>
    <row r="2" spans="1:46" ht="15.75" customHeight="1">
      <c r="B2" s="167" t="s">
        <v>35</v>
      </c>
      <c r="C2" s="167"/>
      <c r="D2" s="167"/>
      <c r="E2" s="167"/>
      <c r="F2" s="167"/>
      <c r="G2" s="167"/>
      <c r="H2" s="167"/>
      <c r="I2" s="167"/>
      <c r="J2" s="167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</row>
    <row r="3" spans="1:46" ht="15.75" customHeight="1">
      <c r="B3" s="166"/>
      <c r="C3" s="166"/>
      <c r="D3" s="166"/>
      <c r="E3" s="166"/>
      <c r="F3" s="166"/>
      <c r="G3" s="166"/>
      <c r="H3" s="166"/>
      <c r="I3" s="166"/>
      <c r="J3" s="166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</row>
    <row r="4" spans="1:46" ht="21">
      <c r="B4" s="168" t="s">
        <v>36</v>
      </c>
      <c r="C4" s="168"/>
      <c r="D4" s="168"/>
      <c r="E4" s="168"/>
      <c r="F4" s="168"/>
      <c r="G4" s="168"/>
      <c r="H4" s="168"/>
      <c r="I4" s="168"/>
      <c r="J4" s="168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</row>
    <row r="5" spans="1:46" ht="15.75" customHeight="1">
      <c r="B5" s="166"/>
      <c r="C5" s="166"/>
      <c r="D5" s="166"/>
      <c r="E5" s="166"/>
      <c r="F5" s="166"/>
      <c r="G5" s="166"/>
      <c r="H5" s="166"/>
      <c r="I5" s="166"/>
      <c r="J5" s="166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</row>
    <row r="6" spans="1:46" ht="20.25" customHeight="1">
      <c r="B6" s="165" t="s">
        <v>37</v>
      </c>
      <c r="C6" s="165"/>
      <c r="D6" s="165"/>
      <c r="E6" s="165"/>
      <c r="F6" s="165"/>
      <c r="G6" s="165"/>
      <c r="H6" s="165"/>
      <c r="I6" s="165"/>
      <c r="J6" s="165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</row>
    <row r="7" spans="1:46" ht="17.25" customHeight="1">
      <c r="B7" s="166" t="s">
        <v>38</v>
      </c>
      <c r="C7" s="166"/>
      <c r="D7" s="166"/>
      <c r="E7" s="166"/>
      <c r="F7" s="166"/>
      <c r="G7" s="166"/>
      <c r="H7" s="166"/>
      <c r="I7" s="166"/>
      <c r="J7" s="166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</row>
    <row r="8" spans="1:46" ht="17.25" customHeight="1">
      <c r="B8" s="166" t="s">
        <v>39</v>
      </c>
      <c r="C8" s="166"/>
      <c r="D8" s="166"/>
      <c r="E8" s="166"/>
      <c r="F8" s="166"/>
      <c r="G8" s="166"/>
      <c r="H8" s="166"/>
      <c r="I8" s="166"/>
      <c r="J8" s="166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</row>
    <row r="9" spans="1:46" ht="17.25" customHeight="1">
      <c r="B9" s="166" t="s">
        <v>40</v>
      </c>
      <c r="C9" s="166"/>
      <c r="D9" s="166"/>
      <c r="E9" s="166"/>
      <c r="F9" s="166"/>
      <c r="G9" s="166"/>
      <c r="H9" s="166"/>
      <c r="I9" s="166"/>
      <c r="J9" s="166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</row>
    <row r="10" spans="1:46" ht="17.25" customHeight="1">
      <c r="B10" s="166" t="s">
        <v>41</v>
      </c>
      <c r="C10" s="166"/>
      <c r="D10" s="166"/>
      <c r="E10" s="166"/>
      <c r="F10" s="166"/>
      <c r="G10" s="166"/>
      <c r="H10" s="166"/>
      <c r="I10" s="166"/>
      <c r="J10" s="166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</row>
    <row r="11" spans="1:46" ht="17.25" customHeight="1">
      <c r="B11" s="166" t="s">
        <v>42</v>
      </c>
      <c r="C11" s="166"/>
      <c r="D11" s="166"/>
      <c r="E11" s="166"/>
      <c r="F11" s="166"/>
      <c r="G11" s="166"/>
      <c r="H11" s="166"/>
      <c r="I11" s="166"/>
      <c r="J11" s="166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</row>
    <row r="12" spans="1:46" ht="10.5" customHeight="1">
      <c r="B12" s="166"/>
      <c r="C12" s="166"/>
      <c r="D12" s="166"/>
      <c r="E12" s="166"/>
      <c r="F12" s="166"/>
      <c r="G12" s="166"/>
      <c r="H12" s="166"/>
      <c r="I12" s="166"/>
      <c r="J12" s="166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</row>
    <row r="13" spans="1:46" ht="23.25">
      <c r="B13" s="169" t="s">
        <v>43</v>
      </c>
      <c r="C13" s="169"/>
      <c r="D13" s="169"/>
      <c r="E13" s="169"/>
      <c r="F13" s="169"/>
      <c r="G13" s="169"/>
      <c r="H13" s="169"/>
      <c r="I13" s="169"/>
      <c r="J13" s="169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</row>
    <row r="14" spans="1:46" ht="7.5" customHeight="1">
      <c r="B14" s="166"/>
      <c r="C14" s="166"/>
      <c r="D14" s="166"/>
      <c r="E14" s="166"/>
      <c r="F14" s="166"/>
      <c r="G14" s="166"/>
      <c r="H14" s="166"/>
      <c r="I14" s="166"/>
      <c r="J14" s="166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</row>
    <row r="15" spans="1:46" ht="15.75" customHeight="1">
      <c r="B15" s="170" t="s">
        <v>44</v>
      </c>
      <c r="C15" s="170"/>
      <c r="D15" s="170"/>
      <c r="E15" s="170"/>
      <c r="F15" s="170"/>
      <c r="G15" s="170"/>
      <c r="H15" s="170"/>
      <c r="I15" s="170"/>
      <c r="J15" s="170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</row>
    <row r="16" spans="1:46" ht="9" customHeight="1">
      <c r="B16" s="170"/>
      <c r="C16" s="170"/>
      <c r="D16" s="170"/>
      <c r="E16" s="170"/>
      <c r="F16" s="170"/>
      <c r="G16" s="170"/>
      <c r="H16" s="170"/>
      <c r="I16" s="170"/>
      <c r="J16" s="170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</row>
    <row r="17" spans="2:46" ht="21">
      <c r="B17" s="171" t="s">
        <v>45</v>
      </c>
      <c r="C17" s="171"/>
      <c r="D17" s="171"/>
      <c r="E17" s="171"/>
      <c r="F17" s="171"/>
      <c r="G17" s="171"/>
      <c r="H17" s="171"/>
      <c r="I17" s="171"/>
      <c r="J17" s="171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</row>
    <row r="18" spans="2:46" ht="9.75" customHeight="1">
      <c r="B18" s="166"/>
      <c r="C18" s="166"/>
      <c r="D18" s="166"/>
      <c r="E18" s="166"/>
      <c r="F18" s="166"/>
      <c r="G18" s="166"/>
      <c r="H18" s="166"/>
      <c r="I18" s="166"/>
      <c r="J18" s="166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</row>
    <row r="19" spans="2:46" ht="20.25" customHeight="1">
      <c r="B19" s="165" t="s">
        <v>46</v>
      </c>
      <c r="C19" s="165"/>
      <c r="D19" s="165"/>
      <c r="E19" s="165"/>
      <c r="F19" s="165"/>
      <c r="G19" s="165"/>
      <c r="H19" s="165"/>
      <c r="I19" s="165"/>
      <c r="J19" s="165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</row>
    <row r="20" spans="2:46" ht="17.25" customHeight="1">
      <c r="B20" s="166" t="s">
        <v>47</v>
      </c>
      <c r="C20" s="166"/>
      <c r="D20" s="166"/>
      <c r="E20" s="166"/>
      <c r="F20" s="166"/>
      <c r="G20" s="166"/>
      <c r="H20" s="166"/>
      <c r="I20" s="166"/>
      <c r="J20" s="166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</row>
    <row r="21" spans="2:46" ht="17.25" customHeight="1">
      <c r="B21" s="166" t="s">
        <v>38</v>
      </c>
      <c r="C21" s="166"/>
      <c r="D21" s="166"/>
      <c r="E21" s="166"/>
      <c r="F21" s="166"/>
      <c r="G21" s="166"/>
      <c r="H21" s="166"/>
      <c r="I21" s="166"/>
      <c r="J21" s="166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</row>
    <row r="22" spans="2:46" ht="17.25" customHeight="1">
      <c r="B22" s="166" t="s">
        <v>48</v>
      </c>
      <c r="C22" s="166"/>
      <c r="D22" s="166"/>
      <c r="E22" s="166"/>
      <c r="F22" s="166"/>
      <c r="G22" s="166"/>
      <c r="H22" s="166"/>
      <c r="I22" s="166"/>
      <c r="J22" s="166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</row>
    <row r="23" spans="2:46" ht="17.25" customHeight="1">
      <c r="B23" s="166" t="s">
        <v>49</v>
      </c>
      <c r="C23" s="166"/>
      <c r="D23" s="166"/>
      <c r="E23" s="166"/>
      <c r="F23" s="166"/>
      <c r="G23" s="166"/>
      <c r="H23" s="166"/>
      <c r="I23" s="166"/>
      <c r="J23" s="166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</row>
    <row r="24" spans="2:46" ht="17.25" customHeight="1">
      <c r="B24" s="166" t="s">
        <v>50</v>
      </c>
      <c r="C24" s="166"/>
      <c r="D24" s="166"/>
      <c r="E24" s="166"/>
      <c r="F24" s="166"/>
      <c r="G24" s="166"/>
      <c r="H24" s="166"/>
      <c r="I24" s="166"/>
      <c r="J24" s="166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</row>
    <row r="25" spans="2:46" ht="17.25" customHeight="1">
      <c r="B25" s="166" t="s">
        <v>51</v>
      </c>
      <c r="C25" s="166"/>
      <c r="D25" s="166"/>
      <c r="E25" s="166"/>
      <c r="F25" s="166"/>
      <c r="G25" s="166"/>
      <c r="H25" s="166"/>
      <c r="I25" s="166"/>
      <c r="J25" s="166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</row>
    <row r="26" spans="2:46" ht="7.5" customHeight="1">
      <c r="B26" s="166"/>
      <c r="C26" s="166"/>
      <c r="D26" s="166"/>
      <c r="E26" s="166"/>
      <c r="F26" s="166"/>
      <c r="G26" s="166"/>
      <c r="H26" s="166"/>
      <c r="I26" s="166"/>
      <c r="J26" s="166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</row>
    <row r="27" spans="2:46" ht="20.25" customHeight="1">
      <c r="B27" s="165" t="s">
        <v>52</v>
      </c>
      <c r="C27" s="165"/>
      <c r="D27" s="165"/>
      <c r="E27" s="165"/>
      <c r="F27" s="165"/>
      <c r="G27" s="165"/>
      <c r="H27" s="165"/>
      <c r="I27" s="165"/>
      <c r="J27" s="165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</row>
    <row r="28" spans="2:46" ht="17.25" customHeight="1">
      <c r="B28" s="166" t="s">
        <v>53</v>
      </c>
      <c r="C28" s="166"/>
      <c r="D28" s="166"/>
      <c r="E28" s="166"/>
      <c r="F28" s="166"/>
      <c r="G28" s="166"/>
      <c r="H28" s="166"/>
      <c r="I28" s="166"/>
      <c r="J28" s="166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</row>
    <row r="29" spans="2:46" ht="17.25" customHeight="1">
      <c r="B29" s="166" t="s">
        <v>54</v>
      </c>
      <c r="C29" s="166"/>
      <c r="D29" s="166"/>
      <c r="E29" s="166"/>
      <c r="F29" s="166"/>
      <c r="G29" s="166"/>
      <c r="H29" s="166"/>
      <c r="I29" s="166"/>
      <c r="J29" s="166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</row>
    <row r="30" spans="2:46" ht="17.25" customHeight="1">
      <c r="B30" s="166" t="s">
        <v>55</v>
      </c>
      <c r="C30" s="166"/>
      <c r="D30" s="166"/>
      <c r="E30" s="166"/>
      <c r="F30" s="166"/>
      <c r="G30" s="166"/>
      <c r="H30" s="166"/>
      <c r="I30" s="166"/>
      <c r="J30" s="166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</row>
    <row r="31" spans="2:46" ht="17.25" customHeight="1">
      <c r="B31" s="172" t="s">
        <v>56</v>
      </c>
      <c r="C31" s="172"/>
      <c r="D31" s="172"/>
      <c r="E31" s="172"/>
      <c r="F31" s="172"/>
      <c r="G31" s="172"/>
      <c r="H31" s="172"/>
      <c r="I31" s="172"/>
      <c r="J31" s="172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</row>
    <row r="32" spans="2:46" ht="17.25" customHeight="1">
      <c r="B32" s="166" t="s">
        <v>57</v>
      </c>
      <c r="C32" s="166"/>
      <c r="D32" s="166"/>
      <c r="E32" s="166"/>
      <c r="F32" s="166"/>
      <c r="G32" s="166"/>
      <c r="H32" s="166"/>
      <c r="I32" s="166"/>
      <c r="J32" s="166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</row>
    <row r="33" spans="2:46" ht="12" customHeight="1">
      <c r="B33" s="166"/>
      <c r="C33" s="166"/>
      <c r="D33" s="166"/>
      <c r="E33" s="166"/>
      <c r="F33" s="166"/>
      <c r="G33" s="166"/>
      <c r="H33" s="166"/>
      <c r="I33" s="166"/>
      <c r="J33" s="166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</row>
    <row r="34" spans="2:46" ht="20.25">
      <c r="B34" s="165" t="s">
        <v>58</v>
      </c>
      <c r="C34" s="165"/>
      <c r="D34" s="165"/>
      <c r="E34" s="165"/>
      <c r="F34" s="165"/>
      <c r="G34" s="165"/>
      <c r="H34" s="165"/>
      <c r="I34" s="165"/>
      <c r="J34" s="165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</row>
    <row r="35" spans="2:46" ht="17.25" customHeight="1">
      <c r="B35" s="166" t="s">
        <v>46</v>
      </c>
      <c r="C35" s="166"/>
      <c r="D35" s="166"/>
      <c r="E35" s="166"/>
      <c r="F35" s="166"/>
      <c r="G35" s="166"/>
      <c r="H35" s="166"/>
      <c r="I35" s="166"/>
      <c r="J35" s="166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</row>
    <row r="36" spans="2:46" ht="17.25" customHeight="1">
      <c r="B36" s="166" t="s">
        <v>59</v>
      </c>
      <c r="C36" s="166"/>
      <c r="D36" s="166"/>
      <c r="E36" s="166"/>
      <c r="F36" s="166"/>
      <c r="G36" s="166"/>
      <c r="H36" s="166"/>
      <c r="I36" s="166"/>
      <c r="J36" s="166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</row>
    <row r="37" spans="2:46" ht="17.25" customHeight="1">
      <c r="B37" s="166" t="s">
        <v>60</v>
      </c>
      <c r="C37" s="166"/>
      <c r="D37" s="166"/>
      <c r="E37" s="166"/>
      <c r="F37" s="166"/>
      <c r="G37" s="166"/>
      <c r="H37" s="166"/>
      <c r="I37" s="166"/>
      <c r="J37" s="166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</row>
    <row r="38" spans="2:46" ht="8.25" customHeight="1">
      <c r="B38" s="166"/>
      <c r="C38" s="166"/>
      <c r="D38" s="166"/>
      <c r="E38" s="166"/>
      <c r="F38" s="166"/>
      <c r="G38" s="166"/>
      <c r="H38" s="166"/>
      <c r="I38" s="166"/>
      <c r="J38" s="166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</row>
    <row r="39" spans="2:46" ht="18" customHeight="1">
      <c r="B39" s="166" t="s">
        <v>52</v>
      </c>
      <c r="C39" s="166"/>
      <c r="D39" s="166"/>
      <c r="E39" s="166"/>
      <c r="F39" s="166"/>
      <c r="G39" s="166"/>
      <c r="H39" s="166"/>
      <c r="I39" s="166"/>
      <c r="J39" s="166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</row>
    <row r="40" spans="2:46" ht="18" customHeight="1">
      <c r="B40" s="166" t="s">
        <v>53</v>
      </c>
      <c r="C40" s="166"/>
      <c r="D40" s="166"/>
      <c r="E40" s="166"/>
      <c r="F40" s="166"/>
      <c r="G40" s="166"/>
      <c r="H40" s="166"/>
      <c r="I40" s="166"/>
      <c r="J40" s="166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</row>
    <row r="41" spans="2:46" ht="18" customHeight="1">
      <c r="B41" s="166" t="s">
        <v>61</v>
      </c>
      <c r="C41" s="166"/>
      <c r="D41" s="166"/>
      <c r="E41" s="166"/>
      <c r="F41" s="166"/>
      <c r="G41" s="166"/>
      <c r="H41" s="166"/>
      <c r="I41" s="166"/>
      <c r="J41" s="166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</row>
    <row r="42" spans="2:46" ht="18" customHeight="1">
      <c r="B42" s="166" t="s">
        <v>55</v>
      </c>
      <c r="C42" s="166"/>
      <c r="D42" s="166"/>
      <c r="E42" s="166"/>
      <c r="F42" s="166"/>
      <c r="G42" s="166"/>
      <c r="H42" s="166"/>
      <c r="I42" s="166"/>
      <c r="J42" s="166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</row>
    <row r="43" spans="2:46" ht="18" customHeight="1">
      <c r="B43" s="172" t="s">
        <v>56</v>
      </c>
      <c r="C43" s="172"/>
      <c r="D43" s="172"/>
      <c r="E43" s="172"/>
      <c r="F43" s="172"/>
      <c r="G43" s="172"/>
      <c r="H43" s="172"/>
      <c r="I43" s="172"/>
      <c r="J43" s="172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</row>
    <row r="44" spans="2:46" ht="18" customHeight="1">
      <c r="B44" s="166" t="s">
        <v>57</v>
      </c>
      <c r="C44" s="166"/>
      <c r="D44" s="166"/>
      <c r="E44" s="166"/>
      <c r="F44" s="166"/>
      <c r="G44" s="166"/>
      <c r="H44" s="166"/>
      <c r="I44" s="166"/>
      <c r="J44" s="166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</row>
    <row r="45" spans="2:46" ht="11.25" customHeight="1">
      <c r="B45" s="166"/>
      <c r="C45" s="166"/>
      <c r="D45" s="166"/>
      <c r="E45" s="166"/>
      <c r="F45" s="166"/>
      <c r="G45" s="166"/>
      <c r="H45" s="166"/>
      <c r="I45" s="166"/>
      <c r="J45" s="166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</row>
    <row r="46" spans="2:46" ht="20.25" customHeight="1">
      <c r="B46" s="166" t="s">
        <v>62</v>
      </c>
      <c r="C46" s="166"/>
      <c r="D46" s="166"/>
      <c r="E46" s="166"/>
      <c r="F46" s="166"/>
      <c r="G46" s="166"/>
      <c r="H46" s="166"/>
      <c r="I46" s="166"/>
      <c r="J46" s="166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</row>
    <row r="47" spans="2:46" ht="20.25">
      <c r="B47" s="165" t="s">
        <v>46</v>
      </c>
      <c r="C47" s="165"/>
      <c r="D47" s="165"/>
      <c r="E47" s="165"/>
      <c r="F47" s="165"/>
      <c r="G47" s="165"/>
      <c r="H47" s="165"/>
      <c r="I47" s="165"/>
      <c r="J47" s="165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</row>
    <row r="48" spans="2:46" ht="18" customHeight="1">
      <c r="B48" s="166" t="s">
        <v>63</v>
      </c>
      <c r="C48" s="166"/>
      <c r="D48" s="166"/>
      <c r="E48" s="166"/>
      <c r="F48" s="166"/>
      <c r="G48" s="166"/>
      <c r="H48" s="166"/>
      <c r="I48" s="166"/>
      <c r="J48" s="166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</row>
    <row r="49" spans="2:46" ht="18" customHeight="1">
      <c r="B49" s="166" t="s">
        <v>38</v>
      </c>
      <c r="C49" s="166"/>
      <c r="D49" s="166"/>
      <c r="E49" s="166"/>
      <c r="F49" s="166"/>
      <c r="G49" s="166"/>
      <c r="H49" s="166"/>
      <c r="I49" s="166"/>
      <c r="J49" s="166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</row>
    <row r="50" spans="2:46" ht="7.5" customHeight="1">
      <c r="B50" s="166"/>
      <c r="C50" s="166"/>
      <c r="D50" s="166"/>
      <c r="E50" s="166"/>
      <c r="F50" s="166"/>
      <c r="G50" s="166"/>
      <c r="H50" s="166"/>
      <c r="I50" s="166"/>
      <c r="J50" s="166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</row>
    <row r="51" spans="2:46" ht="17.25" customHeight="1">
      <c r="B51" s="166" t="s">
        <v>52</v>
      </c>
      <c r="C51" s="166"/>
      <c r="D51" s="166"/>
      <c r="E51" s="166"/>
      <c r="F51" s="166"/>
      <c r="G51" s="166"/>
      <c r="H51" s="166"/>
      <c r="I51" s="166"/>
      <c r="J51" s="166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</row>
    <row r="52" spans="2:46" ht="17.25" customHeight="1">
      <c r="B52" s="166" t="s">
        <v>53</v>
      </c>
      <c r="C52" s="166"/>
      <c r="D52" s="166"/>
      <c r="E52" s="166"/>
      <c r="F52" s="166"/>
      <c r="G52" s="166"/>
      <c r="H52" s="166"/>
      <c r="I52" s="166"/>
      <c r="J52" s="166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</row>
    <row r="53" spans="2:46" ht="17.25" customHeight="1">
      <c r="B53" s="166" t="s">
        <v>54</v>
      </c>
      <c r="C53" s="166"/>
      <c r="D53" s="166"/>
      <c r="E53" s="166"/>
      <c r="F53" s="166"/>
      <c r="G53" s="166"/>
      <c r="H53" s="166"/>
      <c r="I53" s="166"/>
      <c r="J53" s="166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</row>
    <row r="54" spans="2:46" ht="17.25" customHeight="1">
      <c r="B54" s="166" t="s">
        <v>55</v>
      </c>
      <c r="C54" s="166"/>
      <c r="D54" s="166"/>
      <c r="E54" s="166"/>
      <c r="F54" s="166"/>
      <c r="G54" s="166"/>
      <c r="H54" s="166"/>
      <c r="I54" s="166"/>
      <c r="J54" s="166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</row>
    <row r="55" spans="2:46" ht="17.25" customHeight="1">
      <c r="B55" s="172" t="s">
        <v>56</v>
      </c>
      <c r="C55" s="172"/>
      <c r="D55" s="172"/>
      <c r="E55" s="172"/>
      <c r="F55" s="172"/>
      <c r="G55" s="172"/>
      <c r="H55" s="172"/>
      <c r="I55" s="172"/>
      <c r="J55" s="172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</row>
    <row r="56" spans="2:46" ht="17.25" customHeight="1">
      <c r="B56" s="166" t="s">
        <v>57</v>
      </c>
      <c r="C56" s="166"/>
      <c r="D56" s="166"/>
      <c r="E56" s="166"/>
      <c r="F56" s="166"/>
      <c r="G56" s="166"/>
      <c r="H56" s="166"/>
      <c r="I56" s="166"/>
      <c r="J56" s="166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</row>
    <row r="57" spans="2:46" ht="12" customHeight="1">
      <c r="B57" s="166"/>
      <c r="C57" s="166"/>
      <c r="D57" s="166"/>
      <c r="E57" s="166"/>
      <c r="F57" s="166"/>
      <c r="G57" s="166"/>
      <c r="H57" s="166"/>
      <c r="I57" s="166"/>
      <c r="J57" s="166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</row>
    <row r="58" spans="2:46" ht="18.75" customHeight="1">
      <c r="B58" s="166" t="s">
        <v>64</v>
      </c>
      <c r="C58" s="166"/>
      <c r="D58" s="166"/>
      <c r="E58" s="166"/>
      <c r="F58" s="166"/>
      <c r="G58" s="166"/>
      <c r="H58" s="166"/>
      <c r="I58" s="166"/>
      <c r="J58" s="166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</row>
    <row r="59" spans="2:46" ht="18.75" customHeight="1">
      <c r="B59" s="166" t="s">
        <v>65</v>
      </c>
      <c r="C59" s="166"/>
      <c r="D59" s="166"/>
      <c r="E59" s="166"/>
      <c r="F59" s="166"/>
      <c r="G59" s="166"/>
      <c r="H59" s="166"/>
      <c r="I59" s="166"/>
      <c r="J59" s="166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</row>
    <row r="60" spans="2:46" ht="18.75" customHeight="1">
      <c r="B60" s="166" t="s">
        <v>66</v>
      </c>
      <c r="C60" s="166"/>
      <c r="D60" s="166"/>
      <c r="E60" s="166"/>
      <c r="F60" s="166"/>
      <c r="G60" s="166"/>
      <c r="H60" s="166"/>
      <c r="I60" s="166"/>
      <c r="J60" s="166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</row>
    <row r="61" spans="2:46" ht="18.75" customHeight="1">
      <c r="B61" s="166" t="s">
        <v>67</v>
      </c>
      <c r="C61" s="166"/>
      <c r="D61" s="166"/>
      <c r="E61" s="166"/>
      <c r="F61" s="166"/>
      <c r="G61" s="166"/>
      <c r="H61" s="166"/>
      <c r="I61" s="166"/>
      <c r="J61" s="166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</row>
    <row r="62" spans="2:46" ht="18.75" customHeight="1">
      <c r="B62" s="166" t="s">
        <v>68</v>
      </c>
      <c r="C62" s="166"/>
      <c r="D62" s="166"/>
      <c r="E62" s="166"/>
      <c r="F62" s="166"/>
      <c r="G62" s="166"/>
      <c r="H62" s="166"/>
      <c r="I62" s="166"/>
      <c r="J62" s="166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</row>
    <row r="63" spans="2:46" ht="18.75" customHeight="1">
      <c r="B63" s="166" t="s">
        <v>69</v>
      </c>
      <c r="C63" s="166"/>
      <c r="D63" s="166"/>
      <c r="E63" s="166"/>
      <c r="F63" s="166"/>
      <c r="G63" s="166"/>
      <c r="H63" s="166"/>
      <c r="I63" s="166"/>
      <c r="J63" s="166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</row>
    <row r="64" spans="2:46" ht="15.75" customHeight="1">
      <c r="B64" s="166"/>
      <c r="C64" s="166"/>
      <c r="D64" s="166"/>
      <c r="E64" s="166"/>
      <c r="F64" s="166"/>
      <c r="G64" s="166"/>
      <c r="H64" s="166"/>
      <c r="I64" s="166"/>
      <c r="J64" s="166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</row>
    <row r="65" spans="1:46" ht="15.75" customHeight="1">
      <c r="B65" s="48"/>
      <c r="C65" s="48"/>
      <c r="D65" s="48"/>
      <c r="E65" s="48"/>
      <c r="F65" s="48"/>
      <c r="G65" s="48"/>
      <c r="H65" s="48"/>
      <c r="I65" s="48"/>
      <c r="J65" s="48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</row>
    <row r="66" spans="1:46" ht="15.75" customHeight="1">
      <c r="B66" s="49"/>
      <c r="C66" s="49"/>
      <c r="D66" s="49"/>
      <c r="E66" s="49"/>
      <c r="F66" s="49"/>
      <c r="G66" s="49"/>
      <c r="H66" s="49"/>
      <c r="I66" s="49"/>
      <c r="J66" s="49"/>
    </row>
    <row r="67" spans="1:46" ht="15.75" customHeight="1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</row>
    <row r="68" spans="1:46" ht="15.75" customHeight="1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</row>
    <row r="69" spans="1:46" ht="15.75" customHeight="1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</row>
    <row r="70" spans="1:46" ht="15.75" customHeight="1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</row>
    <row r="71" spans="1:46" ht="15.75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</row>
    <row r="72" spans="1:46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</row>
    <row r="73" spans="1:46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</row>
    <row r="74" spans="1:46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</row>
    <row r="75" spans="1:46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</row>
    <row r="76" spans="1:46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</row>
    <row r="77" spans="1:46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</row>
    <row r="78" spans="1:46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</row>
    <row r="79" spans="1:46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</row>
    <row r="80" spans="1:46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</row>
    <row r="81" spans="1:46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</row>
    <row r="82" spans="1:46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</row>
    <row r="83" spans="1:46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</row>
    <row r="84" spans="1:46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</row>
    <row r="85" spans="1:46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</row>
    <row r="86" spans="1:46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</row>
    <row r="87" spans="1:46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</row>
    <row r="88" spans="1:46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</row>
    <row r="89" spans="1:46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</row>
    <row r="90" spans="1:46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</row>
    <row r="91" spans="1:46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</row>
    <row r="92" spans="1:46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</row>
    <row r="93" spans="1:46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</row>
    <row r="94" spans="1:46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</row>
    <row r="95" spans="1:46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</row>
    <row r="96" spans="1:46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</row>
    <row r="97" spans="1:46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</row>
    <row r="98" spans="1:46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</row>
    <row r="99" spans="1:46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</row>
    <row r="100" spans="1:46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173"/>
    </row>
    <row r="101" spans="1:46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</row>
    <row r="102" spans="1:46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</row>
    <row r="103" spans="1:46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</row>
    <row r="104" spans="1:46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3"/>
      <c r="AT104" s="173"/>
    </row>
    <row r="105" spans="1:46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</row>
    <row r="106" spans="1:46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</row>
    <row r="107" spans="1:46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</row>
    <row r="108" spans="1:46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73"/>
      <c r="AQ108" s="173"/>
      <c r="AR108" s="173"/>
      <c r="AS108" s="173"/>
      <c r="AT108" s="173"/>
    </row>
    <row r="109" spans="1:46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</row>
    <row r="110" spans="1:46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73"/>
      <c r="AR110" s="173"/>
      <c r="AS110" s="173"/>
      <c r="AT110" s="173"/>
    </row>
    <row r="111" spans="1:46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</row>
    <row r="112" spans="1:46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  <c r="AP112" s="173"/>
      <c r="AQ112" s="173"/>
      <c r="AR112" s="173"/>
      <c r="AS112" s="173"/>
      <c r="AT112" s="173"/>
    </row>
    <row r="113" spans="1:46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</row>
    <row r="114" spans="1:46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  <c r="AP114" s="173"/>
      <c r="AQ114" s="173"/>
      <c r="AR114" s="173"/>
      <c r="AS114" s="173"/>
      <c r="AT114" s="173"/>
    </row>
    <row r="115" spans="1:46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</row>
    <row r="116" spans="1:46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</row>
    <row r="117" spans="1:46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</row>
    <row r="118" spans="1:46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</row>
    <row r="119" spans="1:46">
      <c r="B119" s="50"/>
      <c r="C119" s="50"/>
      <c r="D119" s="50"/>
      <c r="E119" s="50"/>
      <c r="F119" s="50"/>
      <c r="G119" s="50"/>
      <c r="H119" s="50"/>
      <c r="I119" s="50"/>
      <c r="J119" s="50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</row>
    <row r="120" spans="1:46">
      <c r="B120" s="50"/>
      <c r="C120" s="50"/>
      <c r="D120" s="50"/>
      <c r="E120" s="50"/>
      <c r="F120" s="50"/>
      <c r="G120" s="50"/>
      <c r="H120" s="50"/>
      <c r="I120" s="50"/>
      <c r="J120" s="50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</row>
    <row r="121" spans="1:46">
      <c r="B121" s="50"/>
      <c r="C121" s="50"/>
      <c r="D121" s="50"/>
      <c r="E121" s="50"/>
      <c r="F121" s="50"/>
      <c r="G121" s="50"/>
      <c r="H121" s="50"/>
      <c r="I121" s="50"/>
      <c r="J121" s="50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</row>
    <row r="122" spans="1:46">
      <c r="B122" s="50"/>
      <c r="C122" s="50"/>
      <c r="D122" s="50"/>
      <c r="E122" s="50"/>
      <c r="F122" s="50"/>
      <c r="G122" s="50"/>
      <c r="H122" s="50"/>
      <c r="I122" s="50"/>
      <c r="J122" s="50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173"/>
      <c r="AT122" s="173"/>
    </row>
    <row r="123" spans="1:46">
      <c r="B123" s="50"/>
      <c r="C123" s="50"/>
      <c r="D123" s="50"/>
      <c r="E123" s="50"/>
      <c r="F123" s="50"/>
      <c r="G123" s="50"/>
      <c r="H123" s="50"/>
      <c r="I123" s="50"/>
      <c r="J123" s="50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</row>
    <row r="124" spans="1:46">
      <c r="B124" s="50"/>
      <c r="C124" s="50"/>
      <c r="D124" s="50"/>
      <c r="E124" s="50"/>
      <c r="F124" s="50"/>
      <c r="G124" s="50"/>
      <c r="H124" s="50"/>
      <c r="I124" s="50"/>
      <c r="J124" s="50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</row>
    <row r="125" spans="1:46">
      <c r="B125" s="50"/>
      <c r="C125" s="50"/>
      <c r="D125" s="50"/>
      <c r="E125" s="50"/>
      <c r="F125" s="50"/>
      <c r="G125" s="50"/>
      <c r="H125" s="50"/>
      <c r="I125" s="50"/>
      <c r="J125" s="50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  <c r="AT125" s="173"/>
    </row>
    <row r="126" spans="1:46">
      <c r="B126" s="50"/>
      <c r="C126" s="50"/>
      <c r="D126" s="50"/>
      <c r="E126" s="50"/>
      <c r="F126" s="50"/>
      <c r="G126" s="50"/>
      <c r="H126" s="50"/>
      <c r="I126" s="50"/>
      <c r="J126" s="50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173"/>
      <c r="AT126" s="173"/>
    </row>
    <row r="127" spans="1:46"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</row>
  </sheetData>
  <sheetProtection sheet="1" objects="1" scenarios="1"/>
  <mergeCells count="70">
    <mergeCell ref="B64:J64"/>
    <mergeCell ref="A67:J118"/>
    <mergeCell ref="K67:AT127"/>
    <mergeCell ref="L1:AT64"/>
    <mergeCell ref="K20:K64"/>
    <mergeCell ref="K9:K19"/>
    <mergeCell ref="K1:K8"/>
    <mergeCell ref="B58:J58"/>
    <mergeCell ref="B59:J59"/>
    <mergeCell ref="B60:J60"/>
    <mergeCell ref="B61:J61"/>
    <mergeCell ref="B62:J62"/>
    <mergeCell ref="B63:J63"/>
    <mergeCell ref="B52:J52"/>
    <mergeCell ref="B53:J53"/>
    <mergeCell ref="B54:J54"/>
    <mergeCell ref="B55:J55"/>
    <mergeCell ref="B56:J56"/>
    <mergeCell ref="B57:J57"/>
    <mergeCell ref="B46:J46"/>
    <mergeCell ref="B47:J47"/>
    <mergeCell ref="B48:J48"/>
    <mergeCell ref="B49:J49"/>
    <mergeCell ref="B50:J50"/>
    <mergeCell ref="B51:J51"/>
    <mergeCell ref="B45:J45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33:J33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21:J21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6:J6"/>
    <mergeCell ref="B7:J7"/>
    <mergeCell ref="B8:J8"/>
    <mergeCell ref="B9:J9"/>
    <mergeCell ref="B1:J1"/>
    <mergeCell ref="B2:J2"/>
    <mergeCell ref="B3:J3"/>
    <mergeCell ref="B4:J4"/>
    <mergeCell ref="B5:J5"/>
  </mergeCells>
  <phoneticPr fontId="2"/>
  <pageMargins left="1.1811023622047245" right="0.19685039370078741" top="0.59055118110236227" bottom="0.3937007874015748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zoomScale="115" zoomScaleNormal="115" workbookViewId="0">
      <selection activeCell="C19" sqref="C19"/>
    </sheetView>
  </sheetViews>
  <sheetFormatPr defaultRowHeight="13.5"/>
  <cols>
    <col min="1" max="1" width="1.25" style="1" customWidth="1"/>
    <col min="2" max="2" width="17.875" style="1" customWidth="1"/>
    <col min="3" max="3" width="39.75" style="1" bestFit="1" customWidth="1"/>
    <col min="4" max="5" width="16.125" style="1" customWidth="1"/>
    <col min="6" max="16384" width="9" style="1"/>
  </cols>
  <sheetData>
    <row r="1" spans="1:18" ht="5.25" customHeight="1">
      <c r="A1" s="175"/>
      <c r="B1" s="175"/>
      <c r="C1" s="175"/>
      <c r="D1" s="175"/>
      <c r="E1" s="175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18" ht="24.75">
      <c r="A2" s="175"/>
      <c r="B2" s="177" t="s">
        <v>70</v>
      </c>
      <c r="C2" s="177"/>
      <c r="D2" s="177"/>
      <c r="E2" s="177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ht="5.25" customHeight="1" thickBot="1">
      <c r="A3" s="175"/>
      <c r="B3" s="52"/>
      <c r="C3" s="52"/>
      <c r="D3" s="52"/>
      <c r="E3" s="52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</row>
    <row r="4" spans="1:18" ht="14.25" customHeight="1">
      <c r="A4" s="175"/>
      <c r="B4" s="178" t="s">
        <v>71</v>
      </c>
      <c r="C4" s="180" t="s">
        <v>72</v>
      </c>
      <c r="D4" s="53" t="s">
        <v>73</v>
      </c>
      <c r="E4" s="182" t="s">
        <v>0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ht="15" customHeight="1" thickBot="1">
      <c r="A5" s="175"/>
      <c r="B5" s="179"/>
      <c r="C5" s="181"/>
      <c r="D5" s="54" t="s">
        <v>74</v>
      </c>
      <c r="E5" s="183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ht="16.5" customHeight="1">
      <c r="A6" s="175"/>
      <c r="B6" s="55" t="s">
        <v>75</v>
      </c>
      <c r="C6" s="56" t="s">
        <v>76</v>
      </c>
      <c r="D6" s="56">
        <v>4701</v>
      </c>
      <c r="E6" s="184" t="s">
        <v>1</v>
      </c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1:18" ht="16.5" customHeight="1">
      <c r="A7" s="175"/>
      <c r="B7" s="57" t="s">
        <v>75</v>
      </c>
      <c r="C7" s="58" t="s">
        <v>77</v>
      </c>
      <c r="D7" s="58">
        <v>4706</v>
      </c>
      <c r="E7" s="18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ht="16.5" customHeight="1">
      <c r="A8" s="175"/>
      <c r="B8" s="57" t="s">
        <v>75</v>
      </c>
      <c r="C8" s="58" t="s">
        <v>78</v>
      </c>
      <c r="D8" s="58">
        <v>4709</v>
      </c>
      <c r="E8" s="185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</row>
    <row r="9" spans="1:18" ht="16.5" customHeight="1">
      <c r="A9" s="175"/>
      <c r="B9" s="57" t="s">
        <v>75</v>
      </c>
      <c r="C9" s="58" t="s">
        <v>79</v>
      </c>
      <c r="D9" s="58">
        <v>4708</v>
      </c>
      <c r="E9" s="185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</row>
    <row r="10" spans="1:18" ht="16.5" customHeight="1">
      <c r="A10" s="175"/>
      <c r="B10" s="57" t="s">
        <v>75</v>
      </c>
      <c r="C10" s="58" t="s">
        <v>80</v>
      </c>
      <c r="D10" s="58">
        <v>4710</v>
      </c>
      <c r="E10" s="185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</row>
    <row r="11" spans="1:18" ht="16.5" customHeight="1">
      <c r="A11" s="175"/>
      <c r="B11" s="57" t="s">
        <v>75</v>
      </c>
      <c r="C11" s="58" t="s">
        <v>81</v>
      </c>
      <c r="D11" s="58">
        <v>4711</v>
      </c>
      <c r="E11" s="185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</row>
    <row r="12" spans="1:18" ht="16.5" customHeight="1">
      <c r="A12" s="175"/>
      <c r="B12" s="57" t="s">
        <v>75</v>
      </c>
      <c r="C12" s="58" t="s">
        <v>82</v>
      </c>
      <c r="D12" s="58">
        <v>4712</v>
      </c>
      <c r="E12" s="18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18" ht="16.5" customHeight="1">
      <c r="A13" s="175"/>
      <c r="B13" s="57" t="s">
        <v>75</v>
      </c>
      <c r="C13" s="58" t="s">
        <v>83</v>
      </c>
      <c r="D13" s="58">
        <v>4713</v>
      </c>
      <c r="E13" s="185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18" ht="16.5" customHeight="1">
      <c r="A14" s="175"/>
      <c r="B14" s="57" t="s">
        <v>75</v>
      </c>
      <c r="C14" s="59" t="s">
        <v>84</v>
      </c>
      <c r="D14" s="59">
        <v>4715</v>
      </c>
      <c r="E14" s="185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</row>
    <row r="15" spans="1:18" ht="16.5" customHeight="1">
      <c r="A15" s="175"/>
      <c r="B15" s="57" t="s">
        <v>75</v>
      </c>
      <c r="C15" s="60" t="s">
        <v>85</v>
      </c>
      <c r="D15" s="61">
        <v>47001</v>
      </c>
      <c r="E15" s="185" t="s">
        <v>1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</row>
    <row r="16" spans="1:18" ht="16.5" customHeight="1">
      <c r="A16" s="175"/>
      <c r="B16" s="57" t="s">
        <v>75</v>
      </c>
      <c r="C16" s="58" t="s">
        <v>86</v>
      </c>
      <c r="D16" s="58">
        <v>47001</v>
      </c>
      <c r="E16" s="185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1:18" ht="16.5" customHeight="1">
      <c r="A17" s="175"/>
      <c r="B17" s="57" t="s">
        <v>75</v>
      </c>
      <c r="C17" s="58" t="s">
        <v>87</v>
      </c>
      <c r="D17" s="58">
        <v>47001</v>
      </c>
      <c r="E17" s="185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</row>
    <row r="18" spans="1:18" ht="16.5" customHeight="1">
      <c r="A18" s="175"/>
      <c r="B18" s="57" t="s">
        <v>75</v>
      </c>
      <c r="C18" s="58" t="s">
        <v>88</v>
      </c>
      <c r="D18" s="58">
        <v>47001</v>
      </c>
      <c r="E18" s="185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</row>
    <row r="19" spans="1:18" ht="16.5" customHeight="1">
      <c r="A19" s="175"/>
      <c r="B19" s="57" t="s">
        <v>75</v>
      </c>
      <c r="C19" s="58" t="s">
        <v>89</v>
      </c>
      <c r="D19" s="58">
        <v>47001</v>
      </c>
      <c r="E19" s="185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</row>
    <row r="20" spans="1:18" ht="16.5" customHeight="1">
      <c r="A20" s="175"/>
      <c r="B20" s="57" t="s">
        <v>75</v>
      </c>
      <c r="C20" s="58" t="s">
        <v>90</v>
      </c>
      <c r="D20" s="58">
        <v>47001</v>
      </c>
      <c r="E20" s="185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</row>
    <row r="21" spans="1:18" ht="16.5" customHeight="1">
      <c r="A21" s="175"/>
      <c r="B21" s="57" t="s">
        <v>75</v>
      </c>
      <c r="C21" s="58" t="s">
        <v>91</v>
      </c>
      <c r="D21" s="58">
        <v>47001</v>
      </c>
      <c r="E21" s="185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</row>
    <row r="22" spans="1:18" ht="16.5" customHeight="1">
      <c r="A22" s="175"/>
      <c r="B22" s="57" t="s">
        <v>75</v>
      </c>
      <c r="C22" s="59" t="s">
        <v>92</v>
      </c>
      <c r="D22" s="59">
        <v>47001</v>
      </c>
      <c r="E22" s="185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</row>
    <row r="23" spans="1:18" ht="16.5" customHeight="1">
      <c r="A23" s="175"/>
      <c r="B23" s="57" t="s">
        <v>75</v>
      </c>
      <c r="C23" s="61" t="s">
        <v>93</v>
      </c>
      <c r="D23" s="61">
        <v>47003</v>
      </c>
      <c r="E23" s="185" t="s">
        <v>1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</row>
    <row r="24" spans="1:18" ht="16.5" customHeight="1">
      <c r="A24" s="175"/>
      <c r="B24" s="62" t="s">
        <v>94</v>
      </c>
      <c r="C24" s="58" t="s">
        <v>95</v>
      </c>
      <c r="D24" s="58">
        <v>47003</v>
      </c>
      <c r="E24" s="185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18" ht="16.5" customHeight="1">
      <c r="A25" s="175"/>
      <c r="B25" s="57" t="s">
        <v>75</v>
      </c>
      <c r="C25" s="58" t="s">
        <v>96</v>
      </c>
      <c r="D25" s="58">
        <v>47003</v>
      </c>
      <c r="E25" s="185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</row>
    <row r="26" spans="1:18" ht="16.5" customHeight="1">
      <c r="A26" s="175"/>
      <c r="B26" s="57" t="s">
        <v>75</v>
      </c>
      <c r="C26" s="58" t="s">
        <v>97</v>
      </c>
      <c r="D26" s="58">
        <v>47003</v>
      </c>
      <c r="E26" s="185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</row>
    <row r="27" spans="1:18" ht="16.5" customHeight="1">
      <c r="A27" s="175"/>
      <c r="B27" s="57" t="s">
        <v>75</v>
      </c>
      <c r="C27" s="58" t="s">
        <v>98</v>
      </c>
      <c r="D27" s="58">
        <v>47003</v>
      </c>
      <c r="E27" s="185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</row>
    <row r="28" spans="1:18" ht="16.5" customHeight="1">
      <c r="A28" s="175"/>
      <c r="B28" s="57" t="s">
        <v>75</v>
      </c>
      <c r="C28" s="59" t="s">
        <v>99</v>
      </c>
      <c r="D28" s="59">
        <v>47003</v>
      </c>
      <c r="E28" s="185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18" ht="16.5" customHeight="1">
      <c r="A29" s="175"/>
      <c r="B29" s="57" t="s">
        <v>75</v>
      </c>
      <c r="C29" s="61" t="s">
        <v>100</v>
      </c>
      <c r="D29" s="61">
        <v>47002</v>
      </c>
      <c r="E29" s="185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</row>
    <row r="30" spans="1:18" ht="16.5" customHeight="1">
      <c r="A30" s="175"/>
      <c r="B30" s="57" t="s">
        <v>75</v>
      </c>
      <c r="C30" s="58" t="s">
        <v>101</v>
      </c>
      <c r="D30" s="58">
        <v>47002</v>
      </c>
      <c r="E30" s="185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18" ht="16.5" customHeight="1">
      <c r="A31" s="175"/>
      <c r="B31" s="57" t="s">
        <v>75</v>
      </c>
      <c r="C31" s="58" t="s">
        <v>102</v>
      </c>
      <c r="D31" s="58">
        <v>47002</v>
      </c>
      <c r="E31" s="185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</row>
    <row r="32" spans="1:18" ht="16.5" customHeight="1">
      <c r="A32" s="175"/>
      <c r="B32" s="57" t="s">
        <v>75</v>
      </c>
      <c r="C32" s="58" t="s">
        <v>103</v>
      </c>
      <c r="D32" s="58">
        <v>47002</v>
      </c>
      <c r="E32" s="185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</row>
    <row r="33" spans="1:18" ht="16.5" customHeight="1">
      <c r="A33" s="175"/>
      <c r="B33" s="57" t="s">
        <v>75</v>
      </c>
      <c r="C33" s="58" t="s">
        <v>104</v>
      </c>
      <c r="D33" s="58">
        <v>47002</v>
      </c>
      <c r="E33" s="185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6.5" customHeight="1" thickBot="1">
      <c r="A34" s="175"/>
      <c r="B34" s="63" t="s">
        <v>75</v>
      </c>
      <c r="C34" s="64" t="s">
        <v>105</v>
      </c>
      <c r="D34" s="64">
        <v>47002</v>
      </c>
      <c r="E34" s="185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8" ht="16.5" customHeight="1" thickBot="1">
      <c r="A35" s="175"/>
      <c r="B35" s="65" t="s">
        <v>106</v>
      </c>
      <c r="C35" s="66" t="s">
        <v>107</v>
      </c>
      <c r="D35" s="66">
        <v>47001</v>
      </c>
      <c r="E35" s="67" t="s">
        <v>108</v>
      </c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</row>
    <row r="36" spans="1:18" ht="16.5" customHeight="1" thickBot="1">
      <c r="A36" s="175"/>
      <c r="B36" s="65" t="s">
        <v>109</v>
      </c>
      <c r="C36" s="66" t="s">
        <v>110</v>
      </c>
      <c r="D36" s="66">
        <v>4704</v>
      </c>
      <c r="E36" s="68" t="s">
        <v>111</v>
      </c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</row>
    <row r="37" spans="1:18" ht="16.5" customHeight="1">
      <c r="A37" s="175"/>
      <c r="B37" s="186" t="s">
        <v>2</v>
      </c>
      <c r="C37" s="69" t="s">
        <v>112</v>
      </c>
      <c r="D37" s="188">
        <v>4714</v>
      </c>
      <c r="E37" s="190" t="s">
        <v>3</v>
      </c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</row>
    <row r="38" spans="1:18" ht="16.5" customHeight="1" thickBot="1">
      <c r="A38" s="175"/>
      <c r="B38" s="187"/>
      <c r="C38" s="70" t="s">
        <v>113</v>
      </c>
      <c r="D38" s="189"/>
      <c r="E38" s="185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</row>
    <row r="39" spans="1:18" ht="16.5" customHeight="1">
      <c r="A39" s="175"/>
      <c r="B39" s="55" t="s">
        <v>114</v>
      </c>
      <c r="C39" s="56" t="s">
        <v>115</v>
      </c>
      <c r="D39" s="58">
        <v>4714</v>
      </c>
      <c r="E39" s="185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18" ht="16.5" customHeight="1" thickBot="1">
      <c r="A40" s="175"/>
      <c r="B40" s="63" t="s">
        <v>114</v>
      </c>
      <c r="C40" s="64" t="s">
        <v>116</v>
      </c>
      <c r="D40" s="64">
        <v>4714</v>
      </c>
      <c r="E40" s="191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</row>
    <row r="41" spans="1:18" ht="16.5" customHeight="1">
      <c r="A41" s="175"/>
      <c r="B41" s="55" t="s">
        <v>117</v>
      </c>
      <c r="C41" s="56" t="s">
        <v>118</v>
      </c>
      <c r="D41" s="56">
        <v>47002</v>
      </c>
      <c r="E41" s="190" t="s">
        <v>108</v>
      </c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6.5" customHeight="1" thickBot="1">
      <c r="A42" s="175"/>
      <c r="B42" s="63" t="s">
        <v>117</v>
      </c>
      <c r="C42" s="64" t="s">
        <v>119</v>
      </c>
      <c r="D42" s="58">
        <v>47002</v>
      </c>
      <c r="E42" s="185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18" ht="16.5" customHeight="1" thickBot="1">
      <c r="A43" s="175"/>
      <c r="B43" s="65" t="s">
        <v>120</v>
      </c>
      <c r="C43" s="66" t="s">
        <v>121</v>
      </c>
      <c r="D43" s="64">
        <v>47002</v>
      </c>
      <c r="E43" s="191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</row>
    <row r="44" spans="1:18" ht="16.5" customHeight="1" thickBot="1">
      <c r="A44" s="175"/>
      <c r="B44" s="65" t="s">
        <v>122</v>
      </c>
      <c r="C44" s="66" t="s">
        <v>123</v>
      </c>
      <c r="D44" s="56">
        <v>47002</v>
      </c>
      <c r="E44" s="190" t="s">
        <v>4</v>
      </c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</row>
    <row r="45" spans="1:18" ht="16.5" customHeight="1" thickBot="1">
      <c r="A45" s="175"/>
      <c r="B45" s="71" t="s">
        <v>124</v>
      </c>
      <c r="C45" s="72" t="s">
        <v>125</v>
      </c>
      <c r="D45" s="73">
        <v>47002</v>
      </c>
      <c r="E45" s="192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</row>
    <row r="46" spans="1:18" ht="16.5" customHeight="1" thickBot="1">
      <c r="A46" s="175"/>
      <c r="B46" s="65" t="s">
        <v>126</v>
      </c>
      <c r="C46" s="66" t="s">
        <v>127</v>
      </c>
      <c r="D46" s="66">
        <v>47002</v>
      </c>
      <c r="E46" s="68" t="s">
        <v>108</v>
      </c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</row>
    <row r="47" spans="1:18" ht="16.5" customHeight="1" thickBot="1">
      <c r="A47" s="175"/>
      <c r="B47" s="65" t="s">
        <v>128</v>
      </c>
      <c r="C47" s="66" t="s">
        <v>129</v>
      </c>
      <c r="D47" s="66">
        <v>47004</v>
      </c>
      <c r="E47" s="68" t="s">
        <v>130</v>
      </c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</row>
    <row r="48" spans="1:18" ht="16.5" customHeight="1" thickBot="1">
      <c r="A48" s="175"/>
      <c r="B48" s="65" t="s">
        <v>131</v>
      </c>
      <c r="C48" s="66" t="s">
        <v>132</v>
      </c>
      <c r="D48" s="72">
        <v>47005</v>
      </c>
      <c r="E48" s="193" t="s">
        <v>111</v>
      </c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</row>
    <row r="49" spans="1:18" ht="16.5" customHeight="1">
      <c r="A49" s="175"/>
      <c r="B49" s="186" t="s">
        <v>109</v>
      </c>
      <c r="C49" s="69" t="s">
        <v>133</v>
      </c>
      <c r="D49" s="188">
        <v>47005</v>
      </c>
      <c r="E49" s="194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</row>
    <row r="50" spans="1:18" ht="16.5" customHeight="1" thickBot="1">
      <c r="A50" s="175"/>
      <c r="B50" s="187"/>
      <c r="C50" s="70" t="s">
        <v>134</v>
      </c>
      <c r="D50" s="189"/>
      <c r="E50" s="194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</row>
    <row r="51" spans="1:18" ht="16.5" customHeight="1" thickBot="1">
      <c r="A51" s="175"/>
      <c r="B51" s="74" t="s">
        <v>135</v>
      </c>
      <c r="C51" s="66" t="s">
        <v>136</v>
      </c>
      <c r="D51" s="64">
        <v>47005</v>
      </c>
      <c r="E51" s="195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</row>
    <row r="52" spans="1:18" ht="15.75" customHeight="1">
      <c r="A52" s="175"/>
      <c r="B52" s="196" t="s">
        <v>137</v>
      </c>
      <c r="C52" s="196"/>
      <c r="D52" s="196"/>
      <c r="E52" s="19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</row>
    <row r="53" spans="1:18" ht="15.75" customHeight="1">
      <c r="A53" s="175"/>
      <c r="B53" s="196" t="s">
        <v>138</v>
      </c>
      <c r="C53" s="196"/>
      <c r="D53" s="196"/>
      <c r="E53" s="19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</row>
    <row r="54" spans="1:18" ht="15.75" customHeight="1">
      <c r="A54" s="175"/>
      <c r="B54" s="175"/>
      <c r="C54" s="175"/>
      <c r="D54" s="175"/>
      <c r="E54" s="175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</row>
    <row r="55" spans="1:18" ht="15.75" customHeight="1">
      <c r="A55" s="175"/>
      <c r="B55" s="175"/>
      <c r="C55" s="175"/>
      <c r="D55" s="175"/>
      <c r="E55" s="175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</row>
    <row r="56" spans="1:18">
      <c r="A56" s="75"/>
      <c r="B56" s="175"/>
      <c r="C56" s="175"/>
      <c r="D56" s="175"/>
      <c r="E56" s="175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</row>
    <row r="57" spans="1:18">
      <c r="A57" s="75"/>
      <c r="B57" s="175"/>
      <c r="C57" s="175"/>
      <c r="D57" s="175"/>
      <c r="E57" s="175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</row>
    <row r="58" spans="1:18">
      <c r="A58" s="75"/>
      <c r="B58" s="175"/>
      <c r="C58" s="175"/>
      <c r="D58" s="175"/>
      <c r="E58" s="175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</row>
    <row r="59" spans="1:18">
      <c r="A59" s="75"/>
      <c r="B59" s="175"/>
      <c r="C59" s="175"/>
      <c r="D59" s="175"/>
      <c r="E59" s="175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</row>
    <row r="60" spans="1:18">
      <c r="A60" s="76"/>
      <c r="B60" s="175"/>
      <c r="C60" s="175"/>
      <c r="D60" s="175"/>
      <c r="E60" s="175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</row>
    <row r="61" spans="1:18">
      <c r="A61" s="76"/>
      <c r="B61" s="175"/>
      <c r="C61" s="175"/>
      <c r="D61" s="175"/>
      <c r="E61" s="175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</row>
    <row r="62" spans="1:18">
      <c r="A62" s="76"/>
      <c r="B62" s="175"/>
      <c r="C62" s="175"/>
      <c r="D62" s="175"/>
      <c r="E62" s="175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</row>
    <row r="63" spans="1:18">
      <c r="A63" s="76"/>
      <c r="B63" s="175"/>
      <c r="C63" s="175"/>
      <c r="D63" s="175"/>
      <c r="E63" s="175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</row>
    <row r="64" spans="1:18">
      <c r="A64" s="76"/>
      <c r="B64" s="175"/>
      <c r="C64" s="175"/>
      <c r="D64" s="175"/>
      <c r="E64" s="175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</row>
    <row r="65" spans="1:18">
      <c r="A65" s="76"/>
      <c r="B65" s="175"/>
      <c r="C65" s="175"/>
      <c r="D65" s="175"/>
      <c r="E65" s="175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</row>
    <row r="66" spans="1:18">
      <c r="A66" s="76"/>
      <c r="B66" s="175"/>
      <c r="C66" s="175"/>
      <c r="D66" s="175"/>
      <c r="E66" s="175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</row>
    <row r="67" spans="1:18">
      <c r="A67" s="76"/>
      <c r="B67" s="175"/>
      <c r="C67" s="175"/>
      <c r="D67" s="175"/>
      <c r="E67" s="175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</row>
    <row r="68" spans="1:18">
      <c r="A68" s="76"/>
      <c r="B68" s="175"/>
      <c r="C68" s="175"/>
      <c r="D68" s="175"/>
      <c r="E68" s="175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</row>
    <row r="69" spans="1:18">
      <c r="A69" s="76"/>
      <c r="B69" s="175"/>
      <c r="C69" s="175"/>
      <c r="D69" s="175"/>
      <c r="E69" s="175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</row>
    <row r="70" spans="1:18">
      <c r="A70" s="76"/>
      <c r="B70" s="175"/>
      <c r="C70" s="175"/>
      <c r="D70" s="175"/>
      <c r="E70" s="175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</row>
    <row r="71" spans="1:18">
      <c r="A71" s="76"/>
      <c r="B71" s="175"/>
      <c r="C71" s="175"/>
      <c r="D71" s="175"/>
      <c r="E71" s="175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</row>
    <row r="72" spans="1:18">
      <c r="A72" s="76"/>
      <c r="B72" s="175"/>
      <c r="C72" s="175"/>
      <c r="D72" s="175"/>
      <c r="E72" s="175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</row>
    <row r="73" spans="1:18">
      <c r="A73" s="76"/>
      <c r="B73" s="175"/>
      <c r="C73" s="175"/>
      <c r="D73" s="175"/>
      <c r="E73" s="175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</row>
    <row r="74" spans="1:18">
      <c r="A74" s="76"/>
      <c r="B74" s="175"/>
      <c r="C74" s="175"/>
      <c r="D74" s="175"/>
      <c r="E74" s="175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</row>
    <row r="75" spans="1:18">
      <c r="A75" s="76"/>
      <c r="B75" s="175"/>
      <c r="C75" s="175"/>
      <c r="D75" s="175"/>
      <c r="E75" s="175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</row>
    <row r="76" spans="1:18">
      <c r="A76" s="76"/>
      <c r="B76" s="175"/>
      <c r="C76" s="175"/>
      <c r="D76" s="175"/>
      <c r="E76" s="175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</row>
    <row r="77" spans="1:18">
      <c r="A77" s="76"/>
      <c r="B77" s="175"/>
      <c r="C77" s="175"/>
      <c r="D77" s="175"/>
      <c r="E77" s="175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</row>
    <row r="78" spans="1:18">
      <c r="A78" s="76"/>
      <c r="B78" s="76"/>
      <c r="C78" s="76"/>
      <c r="D78" s="76"/>
      <c r="E78" s="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</row>
    <row r="79" spans="1:18">
      <c r="A79" s="76"/>
      <c r="B79" s="76"/>
      <c r="C79" s="76"/>
      <c r="D79" s="76"/>
      <c r="E79" s="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</row>
    <row r="80" spans="1:18">
      <c r="A80" s="76"/>
      <c r="B80" s="76"/>
      <c r="C80" s="76"/>
      <c r="D80" s="76"/>
      <c r="E80" s="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</row>
    <row r="81" spans="1:18">
      <c r="A81" s="76"/>
      <c r="B81" s="76"/>
      <c r="C81" s="76"/>
      <c r="D81" s="76"/>
      <c r="E81" s="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</row>
    <row r="82" spans="1:18">
      <c r="A82" s="76"/>
      <c r="B82" s="76"/>
      <c r="C82" s="76"/>
      <c r="D82" s="76"/>
      <c r="E82" s="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</row>
    <row r="83" spans="1:18">
      <c r="A83" s="76"/>
      <c r="B83" s="76"/>
      <c r="C83" s="76"/>
      <c r="D83" s="76"/>
      <c r="E83" s="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</row>
    <row r="84" spans="1:18">
      <c r="A84" s="76"/>
      <c r="B84" s="76"/>
      <c r="C84" s="76"/>
      <c r="D84" s="76"/>
      <c r="E84" s="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</row>
    <row r="85" spans="1:18">
      <c r="A85" s="76"/>
      <c r="B85" s="76"/>
      <c r="C85" s="76"/>
      <c r="D85" s="76"/>
      <c r="E85" s="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</row>
    <row r="86" spans="1:18">
      <c r="A86" s="76"/>
      <c r="B86" s="76"/>
      <c r="C86" s="76"/>
      <c r="D86" s="76"/>
      <c r="E86" s="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</row>
    <row r="87" spans="1:18">
      <c r="A87" s="76"/>
      <c r="B87" s="76"/>
      <c r="C87" s="76"/>
      <c r="D87" s="76"/>
      <c r="E87" s="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</row>
    <row r="88" spans="1:18">
      <c r="A88" s="76"/>
      <c r="B88" s="76"/>
      <c r="C88" s="76"/>
      <c r="D88" s="76"/>
      <c r="E88" s="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</row>
    <row r="89" spans="1:18">
      <c r="A89" s="76"/>
      <c r="B89" s="76"/>
      <c r="C89" s="76"/>
      <c r="D89" s="76"/>
      <c r="E89" s="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</row>
    <row r="90" spans="1:18">
      <c r="A90" s="76"/>
      <c r="B90" s="76"/>
      <c r="C90" s="76"/>
      <c r="D90" s="76"/>
      <c r="E90" s="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</row>
    <row r="91" spans="1:18">
      <c r="A91" s="76"/>
      <c r="B91" s="76"/>
      <c r="C91" s="76"/>
      <c r="D91" s="76"/>
      <c r="E91" s="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</row>
    <row r="92" spans="1:18">
      <c r="A92" s="76"/>
      <c r="B92" s="76"/>
      <c r="C92" s="76"/>
      <c r="D92" s="76"/>
      <c r="E92" s="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</row>
    <row r="93" spans="1:18">
      <c r="A93" s="76"/>
      <c r="B93" s="76"/>
      <c r="C93" s="76"/>
      <c r="D93" s="76"/>
      <c r="E93" s="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</row>
    <row r="94" spans="1:18">
      <c r="A94" s="76"/>
      <c r="B94" s="76"/>
      <c r="C94" s="76"/>
      <c r="D94" s="76"/>
      <c r="E94" s="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</row>
    <row r="95" spans="1:18">
      <c r="A95" s="76"/>
      <c r="B95" s="76"/>
      <c r="C95" s="76"/>
      <c r="D95" s="76"/>
      <c r="E95" s="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</row>
    <row r="96" spans="1:18">
      <c r="A96" s="76"/>
      <c r="B96" s="76"/>
      <c r="C96" s="76"/>
      <c r="D96" s="76"/>
      <c r="E96" s="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</row>
    <row r="97" spans="1:18">
      <c r="A97" s="76"/>
      <c r="B97" s="76"/>
      <c r="C97" s="76"/>
      <c r="D97" s="76"/>
      <c r="E97" s="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</row>
    <row r="98" spans="1:18">
      <c r="A98" s="76"/>
      <c r="B98" s="76"/>
      <c r="C98" s="76"/>
      <c r="D98" s="76"/>
      <c r="E98" s="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</row>
    <row r="99" spans="1:18">
      <c r="A99" s="76"/>
      <c r="B99" s="76"/>
      <c r="C99" s="76"/>
      <c r="D99" s="76"/>
      <c r="E99" s="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</row>
    <row r="100" spans="1:18">
      <c r="A100" s="76"/>
      <c r="B100" s="76"/>
      <c r="C100" s="76"/>
      <c r="D100" s="76"/>
      <c r="E100" s="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</row>
    <row r="101" spans="1:18">
      <c r="A101" s="76"/>
      <c r="B101" s="76"/>
      <c r="C101" s="76"/>
      <c r="D101" s="76"/>
      <c r="E101" s="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</row>
    <row r="102" spans="1:18">
      <c r="A102" s="76"/>
      <c r="B102" s="76"/>
      <c r="C102" s="76"/>
      <c r="D102" s="76"/>
      <c r="E102" s="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</row>
    <row r="103" spans="1:18">
      <c r="A103" s="76"/>
      <c r="B103" s="76"/>
      <c r="C103" s="76"/>
      <c r="D103" s="76"/>
      <c r="E103" s="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</row>
    <row r="104" spans="1:18">
      <c r="A104" s="76"/>
      <c r="B104" s="76"/>
      <c r="C104" s="76"/>
      <c r="D104" s="76"/>
      <c r="E104" s="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</row>
    <row r="105" spans="1:18">
      <c r="A105" s="76"/>
      <c r="B105" s="76"/>
      <c r="C105" s="76"/>
      <c r="D105" s="76"/>
      <c r="E105" s="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</row>
    <row r="106" spans="1:18">
      <c r="A106" s="76"/>
      <c r="B106" s="76"/>
      <c r="C106" s="76"/>
      <c r="D106" s="76"/>
      <c r="E106" s="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</row>
    <row r="107" spans="1:18">
      <c r="A107" s="76"/>
      <c r="B107" s="76"/>
      <c r="C107" s="76"/>
      <c r="D107" s="76"/>
      <c r="E107" s="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</row>
    <row r="108" spans="1:18">
      <c r="A108" s="76"/>
      <c r="B108" s="76"/>
      <c r="C108" s="76"/>
      <c r="D108" s="76"/>
      <c r="E108" s="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</row>
    <row r="109" spans="1:18">
      <c r="A109" s="76"/>
      <c r="B109" s="76"/>
      <c r="C109" s="76"/>
      <c r="D109" s="76"/>
      <c r="E109" s="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</row>
    <row r="110" spans="1:18">
      <c r="A110" s="76"/>
      <c r="B110" s="76"/>
      <c r="C110" s="76"/>
      <c r="D110" s="76"/>
      <c r="E110" s="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</row>
    <row r="111" spans="1:18">
      <c r="A111" s="76"/>
      <c r="B111" s="76"/>
      <c r="C111" s="76"/>
      <c r="D111" s="76"/>
      <c r="E111" s="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</row>
    <row r="112" spans="1:18">
      <c r="A112" s="76"/>
      <c r="B112" s="76"/>
      <c r="C112" s="76"/>
      <c r="D112" s="76"/>
      <c r="E112" s="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</row>
    <row r="113" spans="1:18">
      <c r="A113" s="76"/>
      <c r="B113" s="76"/>
      <c r="C113" s="76"/>
      <c r="D113" s="76"/>
      <c r="E113" s="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</row>
    <row r="114" spans="1:18">
      <c r="A114" s="76"/>
      <c r="B114" s="76"/>
      <c r="C114" s="76"/>
      <c r="D114" s="76"/>
      <c r="E114" s="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</row>
    <row r="115" spans="1:18">
      <c r="A115" s="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</row>
    <row r="116" spans="1:18">
      <c r="A116" s="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</row>
  </sheetData>
  <mergeCells count="44">
    <mergeCell ref="B76:E76"/>
    <mergeCell ref="B77:E77"/>
    <mergeCell ref="B70:E70"/>
    <mergeCell ref="B71:E71"/>
    <mergeCell ref="B72:E72"/>
    <mergeCell ref="B73:E73"/>
    <mergeCell ref="B74:E74"/>
    <mergeCell ref="B75:E75"/>
    <mergeCell ref="B54:E54"/>
    <mergeCell ref="B55:E55"/>
    <mergeCell ref="B56:E56"/>
    <mergeCell ref="B69:E69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E48:E51"/>
    <mergeCell ref="B49:B50"/>
    <mergeCell ref="D49:D50"/>
    <mergeCell ref="B52:E52"/>
    <mergeCell ref="B53:E53"/>
    <mergeCell ref="A1:A55"/>
    <mergeCell ref="B1:E1"/>
    <mergeCell ref="F1:R116"/>
    <mergeCell ref="B2:E2"/>
    <mergeCell ref="B4:B5"/>
    <mergeCell ref="C4:C5"/>
    <mergeCell ref="E4:E5"/>
    <mergeCell ref="E6:E14"/>
    <mergeCell ref="E15:E22"/>
    <mergeCell ref="E23:E34"/>
    <mergeCell ref="B57:E57"/>
    <mergeCell ref="B37:B38"/>
    <mergeCell ref="D37:D38"/>
    <mergeCell ref="E37:E40"/>
    <mergeCell ref="E41:E43"/>
    <mergeCell ref="E44:E45"/>
  </mergeCells>
  <phoneticPr fontId="2"/>
  <pageMargins left="0.70866141732283472" right="0.59055118110236227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111"/>
  <sheetViews>
    <sheetView tabSelected="1" zoomScale="115" zoomScaleNormal="115" workbookViewId="0">
      <selection activeCell="H7" sqref="H7"/>
    </sheetView>
  </sheetViews>
  <sheetFormatPr defaultRowHeight="13.5"/>
  <cols>
    <col min="1" max="1" width="1" style="1" customWidth="1"/>
    <col min="2" max="2" width="0.5" style="1" customWidth="1"/>
    <col min="3" max="3" width="10.25" style="1" bestFit="1" customWidth="1"/>
    <col min="4" max="4" width="3" style="1" customWidth="1"/>
    <col min="5" max="5" width="7" style="1" customWidth="1"/>
    <col min="6" max="6" width="6.625" style="1" customWidth="1"/>
    <col min="7" max="7" width="6.75" style="1" customWidth="1"/>
    <col min="8" max="8" width="11.5" style="1" bestFit="1" customWidth="1"/>
    <col min="9" max="9" width="6.75" style="1" customWidth="1"/>
    <col min="10" max="10" width="4.25" style="1" customWidth="1"/>
    <col min="11" max="11" width="4.625" style="1" customWidth="1"/>
    <col min="12" max="12" width="4.375" style="1" customWidth="1"/>
    <col min="13" max="13" width="8.25" style="1" customWidth="1"/>
    <col min="14" max="14" width="22" style="1" customWidth="1"/>
    <col min="15" max="15" width="0.5" style="1" customWidth="1"/>
    <col min="16" max="16" width="1.75" style="1" customWidth="1"/>
    <col min="17" max="17" width="28.75" style="1" bestFit="1" customWidth="1"/>
    <col min="18" max="16384" width="9" style="1"/>
  </cols>
  <sheetData>
    <row r="1" spans="1:19" ht="18.75" customHeight="1">
      <c r="A1" s="19"/>
      <c r="B1" s="19"/>
      <c r="C1" s="164" t="s">
        <v>139</v>
      </c>
      <c r="D1" s="303" t="s">
        <v>232</v>
      </c>
      <c r="E1" s="303"/>
      <c r="F1" s="303"/>
      <c r="G1" s="303"/>
      <c r="H1" s="303"/>
      <c r="I1" s="240" t="s">
        <v>140</v>
      </c>
      <c r="J1" s="240"/>
      <c r="K1" s="240"/>
      <c r="L1" s="240"/>
      <c r="M1" s="240"/>
      <c r="N1" s="240"/>
      <c r="O1" s="77"/>
      <c r="Q1" s="19"/>
    </row>
    <row r="2" spans="1:19" ht="6.75" customHeight="1">
      <c r="B2" s="1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0"/>
    </row>
    <row r="3" spans="1:19" ht="42.75" customHeight="1">
      <c r="B3" s="11"/>
      <c r="C3" s="269" t="s">
        <v>141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127"/>
    </row>
    <row r="4" spans="1:19" ht="12.75" customHeight="1">
      <c r="B4" s="11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56"/>
    </row>
    <row r="5" spans="1:19" ht="18.75" customHeight="1">
      <c r="B5" s="11"/>
      <c r="C5" s="243" t="s">
        <v>142</v>
      </c>
      <c r="D5" s="243"/>
      <c r="E5" s="243"/>
      <c r="F5" s="243"/>
      <c r="G5" s="243"/>
      <c r="H5" s="243"/>
      <c r="I5" s="243"/>
      <c r="J5" s="243"/>
      <c r="K5" s="243"/>
      <c r="L5" s="243"/>
      <c r="M5" s="24"/>
      <c r="N5" s="242"/>
      <c r="O5" s="256"/>
    </row>
    <row r="6" spans="1:19" ht="8.25" customHeight="1">
      <c r="B6" s="11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5"/>
      <c r="N6" s="242"/>
      <c r="O6" s="256"/>
      <c r="Q6" s="17">
        <v>2021</v>
      </c>
      <c r="R6" s="17">
        <v>1</v>
      </c>
      <c r="S6" s="17">
        <v>1</v>
      </c>
    </row>
    <row r="7" spans="1:19" ht="18.75" customHeight="1">
      <c r="B7" s="11"/>
      <c r="C7" s="250" t="s">
        <v>143</v>
      </c>
      <c r="D7" s="250"/>
      <c r="E7" s="250"/>
      <c r="F7" s="250"/>
      <c r="G7" s="250"/>
      <c r="H7" s="78"/>
      <c r="I7" s="79"/>
      <c r="J7" s="251"/>
      <c r="K7" s="252"/>
      <c r="L7" s="23"/>
      <c r="M7" s="14"/>
      <c r="N7" s="242"/>
      <c r="O7" s="256"/>
      <c r="Q7" s="17">
        <v>2022</v>
      </c>
      <c r="R7" s="17">
        <v>2</v>
      </c>
      <c r="S7" s="17">
        <v>2</v>
      </c>
    </row>
    <row r="8" spans="1:19" ht="11.25" customHeight="1">
      <c r="B8" s="11"/>
      <c r="C8" s="157"/>
      <c r="D8" s="157"/>
      <c r="E8" s="157"/>
      <c r="F8" s="157"/>
      <c r="G8" s="157"/>
      <c r="H8" s="158" t="s">
        <v>144</v>
      </c>
      <c r="I8" s="158" t="s">
        <v>146</v>
      </c>
      <c r="J8" s="253" t="s">
        <v>147</v>
      </c>
      <c r="K8" s="253"/>
      <c r="L8" s="23"/>
      <c r="M8" s="14"/>
      <c r="N8" s="242"/>
      <c r="O8" s="256"/>
      <c r="Q8" s="17"/>
      <c r="R8" s="17"/>
      <c r="S8" s="17"/>
    </row>
    <row r="9" spans="1:19" ht="3" customHeight="1" thickBot="1">
      <c r="B9" s="11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42"/>
      <c r="N9" s="242"/>
      <c r="O9" s="256"/>
      <c r="R9" s="17">
        <v>3</v>
      </c>
      <c r="S9" s="17">
        <v>3</v>
      </c>
    </row>
    <row r="10" spans="1:19" ht="38.25" customHeight="1" thickTop="1" thickBot="1">
      <c r="B10" s="11"/>
      <c r="C10" s="8"/>
      <c r="D10" s="254" t="s">
        <v>148</v>
      </c>
      <c r="E10" s="254"/>
      <c r="F10" s="254"/>
      <c r="G10" s="255"/>
      <c r="H10" s="310"/>
      <c r="I10" s="311"/>
      <c r="J10" s="245"/>
      <c r="K10" s="246"/>
      <c r="L10" s="246"/>
      <c r="M10" s="246"/>
      <c r="N10" s="242"/>
      <c r="O10" s="256"/>
      <c r="R10" s="17">
        <v>4</v>
      </c>
      <c r="S10" s="17">
        <v>4</v>
      </c>
    </row>
    <row r="11" spans="1:19" ht="13.5" customHeight="1" thickTop="1" thickBot="1">
      <c r="B11" s="11"/>
      <c r="C11" s="15" t="s">
        <v>23</v>
      </c>
      <c r="D11" s="250"/>
      <c r="E11" s="250"/>
      <c r="F11" s="250"/>
      <c r="G11" s="250"/>
      <c r="H11" s="257" t="s">
        <v>197</v>
      </c>
      <c r="I11" s="257"/>
      <c r="J11" s="258" t="s">
        <v>198</v>
      </c>
      <c r="K11" s="258"/>
      <c r="L11" s="258"/>
      <c r="M11" s="258"/>
      <c r="N11" s="126" t="s">
        <v>199</v>
      </c>
      <c r="O11" s="3"/>
      <c r="R11" s="17">
        <v>5</v>
      </c>
      <c r="S11" s="17">
        <v>5</v>
      </c>
    </row>
    <row r="12" spans="1:19" ht="22.5" customHeight="1" thickTop="1" thickBot="1">
      <c r="B12" s="11"/>
      <c r="C12" s="16" t="s">
        <v>8</v>
      </c>
      <c r="D12" s="250" t="s">
        <v>149</v>
      </c>
      <c r="E12" s="250"/>
      <c r="F12" s="250"/>
      <c r="G12" s="250"/>
      <c r="H12" s="277"/>
      <c r="I12" s="278"/>
      <c r="J12" s="277"/>
      <c r="K12" s="279"/>
      <c r="L12" s="279"/>
      <c r="M12" s="278"/>
      <c r="N12" s="125"/>
      <c r="O12" s="12"/>
      <c r="R12" s="17">
        <v>6</v>
      </c>
      <c r="S12" s="17">
        <v>6</v>
      </c>
    </row>
    <row r="13" spans="1:19" ht="18.75" customHeight="1" thickTop="1" thickBot="1">
      <c r="B13" s="11"/>
      <c r="C13" s="21" t="s">
        <v>9</v>
      </c>
      <c r="D13" s="248" t="s">
        <v>150</v>
      </c>
      <c r="E13" s="248"/>
      <c r="F13" s="248"/>
      <c r="G13" s="249"/>
      <c r="H13" s="224"/>
      <c r="I13" s="225"/>
      <c r="J13" s="225"/>
      <c r="K13" s="225"/>
      <c r="L13" s="225"/>
      <c r="M13" s="225"/>
      <c r="N13" s="226"/>
      <c r="O13" s="12"/>
      <c r="R13" s="17">
        <v>7</v>
      </c>
      <c r="S13" s="17">
        <v>7</v>
      </c>
    </row>
    <row r="14" spans="1:19" ht="18.75" customHeight="1" thickTop="1" thickBot="1">
      <c r="B14" s="11"/>
      <c r="C14" s="7"/>
      <c r="D14" s="236" t="s">
        <v>151</v>
      </c>
      <c r="E14" s="236"/>
      <c r="F14" s="236"/>
      <c r="G14" s="236"/>
      <c r="H14" s="224"/>
      <c r="I14" s="225"/>
      <c r="J14" s="225"/>
      <c r="K14" s="225"/>
      <c r="L14" s="225"/>
      <c r="M14" s="225"/>
      <c r="N14" s="226"/>
      <c r="O14" s="12"/>
      <c r="R14" s="17">
        <v>8</v>
      </c>
      <c r="S14" s="17">
        <v>8</v>
      </c>
    </row>
    <row r="15" spans="1:19" ht="18.75" customHeight="1" thickTop="1" thickBot="1">
      <c r="B15" s="11"/>
      <c r="C15" s="22" t="s">
        <v>24</v>
      </c>
      <c r="D15" s="236" t="s">
        <v>152</v>
      </c>
      <c r="E15" s="236"/>
      <c r="F15" s="236"/>
      <c r="G15" s="236"/>
      <c r="H15" s="224"/>
      <c r="I15" s="225"/>
      <c r="J15" s="225"/>
      <c r="K15" s="225"/>
      <c r="L15" s="225"/>
      <c r="M15" s="225"/>
      <c r="N15" s="226"/>
      <c r="O15" s="13"/>
      <c r="R15" s="17">
        <v>9</v>
      </c>
      <c r="S15" s="17">
        <v>9</v>
      </c>
    </row>
    <row r="16" spans="1:19" ht="18.75" customHeight="1" thickTop="1" thickBot="1">
      <c r="B16" s="11"/>
      <c r="C16" s="22" t="s">
        <v>25</v>
      </c>
      <c r="D16" s="259" t="s">
        <v>153</v>
      </c>
      <c r="E16" s="259"/>
      <c r="F16" s="259"/>
      <c r="G16" s="259"/>
      <c r="H16" s="227"/>
      <c r="I16" s="228"/>
      <c r="J16" s="228"/>
      <c r="K16" s="228"/>
      <c r="L16" s="228"/>
      <c r="M16" s="228"/>
      <c r="N16" s="229"/>
      <c r="O16" s="12"/>
      <c r="R16" s="17">
        <v>10</v>
      </c>
      <c r="S16" s="17">
        <v>10</v>
      </c>
    </row>
    <row r="17" spans="2:19" ht="9.75" customHeight="1" thickTop="1" thickBot="1">
      <c r="B17" s="11"/>
      <c r="C17" s="22" t="s">
        <v>26</v>
      </c>
      <c r="D17" s="46"/>
      <c r="E17" s="46"/>
      <c r="F17" s="46"/>
      <c r="G17" s="46"/>
      <c r="H17" s="39"/>
      <c r="I17" s="39"/>
      <c r="J17" s="39"/>
      <c r="K17" s="39"/>
      <c r="L17" s="39"/>
      <c r="M17" s="39"/>
      <c r="N17" s="39"/>
      <c r="O17" s="4"/>
      <c r="R17" s="17">
        <v>11</v>
      </c>
      <c r="S17" s="17">
        <v>11</v>
      </c>
    </row>
    <row r="18" spans="2:19" ht="18.75" customHeight="1">
      <c r="B18" s="11"/>
      <c r="C18" s="22" t="s">
        <v>27</v>
      </c>
      <c r="D18" s="46"/>
      <c r="E18" s="260" t="s">
        <v>154</v>
      </c>
      <c r="F18" s="261"/>
      <c r="G18" s="261"/>
      <c r="H18" s="261"/>
      <c r="I18" s="261"/>
      <c r="J18" s="261"/>
      <c r="K18" s="261"/>
      <c r="L18" s="261"/>
      <c r="M18" s="261"/>
      <c r="N18" s="262"/>
      <c r="O18" s="307"/>
      <c r="R18" s="17">
        <v>12</v>
      </c>
      <c r="S18" s="17">
        <v>12</v>
      </c>
    </row>
    <row r="19" spans="2:19" ht="18.75" customHeight="1">
      <c r="B19" s="11"/>
      <c r="C19" s="22" t="s">
        <v>28</v>
      </c>
      <c r="D19" s="46"/>
      <c r="E19" s="263" t="s">
        <v>155</v>
      </c>
      <c r="F19" s="264"/>
      <c r="G19" s="264"/>
      <c r="H19" s="264"/>
      <c r="I19" s="264"/>
      <c r="J19" s="264"/>
      <c r="K19" s="264"/>
      <c r="L19" s="264"/>
      <c r="M19" s="264"/>
      <c r="N19" s="265"/>
      <c r="O19" s="307"/>
      <c r="S19" s="17">
        <v>13</v>
      </c>
    </row>
    <row r="20" spans="2:19" ht="6" customHeight="1">
      <c r="B20" s="11"/>
      <c r="C20" s="22" t="s">
        <v>29</v>
      </c>
      <c r="D20" s="46"/>
      <c r="E20" s="266"/>
      <c r="F20" s="267"/>
      <c r="G20" s="267"/>
      <c r="H20" s="267"/>
      <c r="I20" s="267"/>
      <c r="J20" s="267"/>
      <c r="K20" s="267"/>
      <c r="L20" s="267"/>
      <c r="M20" s="267"/>
      <c r="N20" s="268"/>
      <c r="O20" s="307"/>
      <c r="S20" s="17">
        <v>14</v>
      </c>
    </row>
    <row r="21" spans="2:19" ht="18.75" customHeight="1">
      <c r="B21" s="11"/>
      <c r="C21" s="22" t="s">
        <v>30</v>
      </c>
      <c r="D21" s="46"/>
      <c r="E21" s="266" t="s">
        <v>156</v>
      </c>
      <c r="F21" s="267"/>
      <c r="G21" s="267"/>
      <c r="H21" s="267"/>
      <c r="I21" s="267"/>
      <c r="J21" s="267"/>
      <c r="K21" s="267"/>
      <c r="L21" s="267"/>
      <c r="M21" s="267"/>
      <c r="N21" s="268"/>
      <c r="O21" s="307"/>
      <c r="S21" s="17">
        <v>15</v>
      </c>
    </row>
    <row r="22" spans="2:19" ht="18.75" customHeight="1">
      <c r="B22" s="11"/>
      <c r="C22" s="22" t="s">
        <v>31</v>
      </c>
      <c r="D22" s="46"/>
      <c r="E22" s="266" t="s">
        <v>157</v>
      </c>
      <c r="F22" s="267"/>
      <c r="G22" s="267"/>
      <c r="H22" s="267"/>
      <c r="I22" s="267"/>
      <c r="J22" s="267"/>
      <c r="K22" s="267"/>
      <c r="L22" s="267"/>
      <c r="M22" s="267"/>
      <c r="N22" s="268"/>
      <c r="O22" s="307"/>
      <c r="S22" s="17">
        <v>16</v>
      </c>
    </row>
    <row r="23" spans="2:19" ht="18.75" customHeight="1" thickBot="1">
      <c r="B23" s="11"/>
      <c r="C23" s="22" t="s">
        <v>173</v>
      </c>
      <c r="D23" s="46"/>
      <c r="E23" s="304" t="s">
        <v>158</v>
      </c>
      <c r="F23" s="305"/>
      <c r="G23" s="305"/>
      <c r="H23" s="305"/>
      <c r="I23" s="305"/>
      <c r="J23" s="305"/>
      <c r="K23" s="305"/>
      <c r="L23" s="305"/>
      <c r="M23" s="305"/>
      <c r="N23" s="306"/>
      <c r="O23" s="307"/>
      <c r="S23" s="17">
        <v>17</v>
      </c>
    </row>
    <row r="24" spans="2:19" ht="9" customHeight="1">
      <c r="B24" s="11"/>
      <c r="C24" s="9"/>
      <c r="D24" s="46"/>
      <c r="E24" s="6"/>
      <c r="F24" s="230"/>
      <c r="G24" s="230"/>
      <c r="H24" s="230"/>
      <c r="I24" s="230"/>
      <c r="J24" s="230"/>
      <c r="K24" s="230"/>
      <c r="L24" s="230"/>
      <c r="M24" s="230"/>
      <c r="N24" s="230"/>
      <c r="O24" s="5"/>
      <c r="S24" s="17">
        <v>18</v>
      </c>
    </row>
    <row r="25" spans="2:19" ht="20.25">
      <c r="B25" s="11"/>
      <c r="C25" s="285" t="s">
        <v>159</v>
      </c>
      <c r="D25" s="285"/>
      <c r="E25" s="285"/>
      <c r="F25" s="159" t="str">
        <f>IF(F27="☑","□",IF(F32="☑","☑",IF(COUNTA(H36:H50)&gt;=5,"☑","□")))</f>
        <v>□</v>
      </c>
      <c r="G25" s="235" t="s">
        <v>160</v>
      </c>
      <c r="H25" s="235"/>
      <c r="I25" s="235"/>
      <c r="J25" s="235"/>
      <c r="K25" s="235"/>
      <c r="L25" s="235"/>
      <c r="M25" s="235"/>
      <c r="N25" s="235"/>
      <c r="O25" s="4"/>
      <c r="Q25" s="17"/>
      <c r="R25" s="17"/>
      <c r="S25" s="17">
        <v>19</v>
      </c>
    </row>
    <row r="26" spans="2:19" ht="20.25">
      <c r="B26" s="11"/>
      <c r="C26" s="82"/>
      <c r="D26" s="82"/>
      <c r="E26" s="82"/>
      <c r="F26" s="83" t="str">
        <f>IF(J28&gt;=3,IF(J28&lt;=4,"☑","□"))</f>
        <v>□</v>
      </c>
      <c r="G26" s="235" t="s">
        <v>161</v>
      </c>
      <c r="H26" s="235"/>
      <c r="I26" s="235"/>
      <c r="J26" s="235"/>
      <c r="K26" s="235"/>
      <c r="L26" s="235"/>
      <c r="M26" s="235"/>
      <c r="N26" s="235"/>
      <c r="O26" s="4"/>
      <c r="Q26" s="17"/>
      <c r="R26" s="17" t="s">
        <v>32</v>
      </c>
      <c r="S26" s="17">
        <v>20</v>
      </c>
    </row>
    <row r="27" spans="2:19" ht="21" thickBot="1">
      <c r="B27" s="11"/>
      <c r="C27" s="82"/>
      <c r="D27" s="82"/>
      <c r="E27" s="82"/>
      <c r="F27" s="84" t="s">
        <v>7</v>
      </c>
      <c r="G27" s="235" t="s">
        <v>162</v>
      </c>
      <c r="H27" s="235"/>
      <c r="I27" s="235"/>
      <c r="J27" s="235"/>
      <c r="K27" s="235"/>
      <c r="L27" s="235"/>
      <c r="M27" s="235"/>
      <c r="N27" s="235"/>
      <c r="O27" s="4"/>
      <c r="Q27" s="17"/>
      <c r="R27" s="17" t="s">
        <v>33</v>
      </c>
      <c r="S27" s="17">
        <v>21</v>
      </c>
    </row>
    <row r="28" spans="2:19" ht="21.75" thickTop="1" thickBot="1">
      <c r="B28" s="11"/>
      <c r="C28" s="280" t="s">
        <v>163</v>
      </c>
      <c r="D28" s="280"/>
      <c r="E28" s="280"/>
      <c r="F28" s="85" t="str">
        <f>IF(COUNTA(H35:H49)&lt;5,"","☑")</f>
        <v/>
      </c>
      <c r="G28" s="281" t="s">
        <v>164</v>
      </c>
      <c r="H28" s="281"/>
      <c r="I28" s="281"/>
      <c r="J28" s="231" t="str">
        <f>IF(COUNTA(H37:H50)&lt;3,"",COUNTA(H37:H50))</f>
        <v/>
      </c>
      <c r="K28" s="232"/>
      <c r="L28" s="233" t="str">
        <f>IF(J28=14,"     Perfect!"," 👈 automatic counter from input QSO Data")</f>
        <v xml:space="preserve"> 👈 automatic counter from input QSO Data</v>
      </c>
      <c r="M28" s="234"/>
      <c r="N28" s="234"/>
      <c r="O28" s="4"/>
      <c r="Q28" s="40" t="str">
        <f>J28</f>
        <v/>
      </c>
      <c r="S28" s="17">
        <v>22</v>
      </c>
    </row>
    <row r="29" spans="2:19" ht="21.75" thickTop="1" thickBot="1">
      <c r="B29" s="11"/>
      <c r="C29" s="86"/>
      <c r="D29" s="87"/>
      <c r="E29" s="87"/>
      <c r="F29" s="85" t="str">
        <f>IF(J29=0,"","☑")</f>
        <v/>
      </c>
      <c r="G29" s="282" t="s">
        <v>165</v>
      </c>
      <c r="H29" s="282"/>
      <c r="I29" s="283"/>
      <c r="J29" s="205"/>
      <c r="K29" s="206"/>
      <c r="L29" s="88" t="str">
        <f>L37</f>
        <v/>
      </c>
      <c r="M29" s="222" t="s">
        <v>166</v>
      </c>
      <c r="N29" s="223"/>
      <c r="O29" s="80"/>
      <c r="S29" s="17">
        <v>23</v>
      </c>
    </row>
    <row r="30" spans="2:19" ht="21.75" thickTop="1" thickBot="1">
      <c r="B30" s="11"/>
      <c r="C30" s="89" t="s">
        <v>167</v>
      </c>
      <c r="D30" s="87"/>
      <c r="E30" s="87"/>
      <c r="F30" s="85" t="str">
        <f>IF(J30="",IF(N30="","","☑"),"☑")</f>
        <v/>
      </c>
      <c r="G30" s="284" t="s">
        <v>168</v>
      </c>
      <c r="H30" s="284"/>
      <c r="I30" s="284"/>
      <c r="J30" s="205"/>
      <c r="K30" s="206"/>
      <c r="L30" s="160"/>
      <c r="M30" s="238"/>
      <c r="N30" s="239"/>
      <c r="O30" s="81"/>
      <c r="P30" s="18"/>
      <c r="S30" s="17">
        <v>24</v>
      </c>
    </row>
    <row r="31" spans="2:19" ht="21.75" thickTop="1" thickBot="1">
      <c r="B31" s="11"/>
      <c r="C31" s="90"/>
      <c r="D31" s="87"/>
      <c r="E31" s="87"/>
      <c r="F31" s="85" t="str">
        <f>IF(J31=0,"","☑")</f>
        <v/>
      </c>
      <c r="G31" s="284" t="s">
        <v>169</v>
      </c>
      <c r="H31" s="284"/>
      <c r="I31" s="284"/>
      <c r="J31" s="205"/>
      <c r="K31" s="206"/>
      <c r="L31" s="207"/>
      <c r="M31" s="208"/>
      <c r="N31" s="209"/>
      <c r="O31" s="4"/>
      <c r="S31" s="17">
        <v>25</v>
      </c>
    </row>
    <row r="32" spans="2:19" ht="21" thickTop="1">
      <c r="B32" s="11"/>
      <c r="C32" s="90"/>
      <c r="D32" s="87"/>
      <c r="E32" s="87"/>
      <c r="F32" s="91" t="s">
        <v>7</v>
      </c>
      <c r="G32" s="210" t="s">
        <v>170</v>
      </c>
      <c r="H32" s="210"/>
      <c r="I32" s="210"/>
      <c r="J32" s="90"/>
      <c r="K32" s="90"/>
      <c r="L32" s="90"/>
      <c r="M32" s="90"/>
      <c r="N32" s="90"/>
      <c r="O32" s="4"/>
      <c r="S32" s="17"/>
    </row>
    <row r="33" spans="1:19" ht="15.75" thickBot="1">
      <c r="B33" s="11"/>
      <c r="C33" s="237" t="s">
        <v>171</v>
      </c>
      <c r="D33" s="237"/>
      <c r="E33" s="92" t="s">
        <v>172</v>
      </c>
      <c r="F33" s="92">
        <v>2021</v>
      </c>
      <c r="G33" s="211"/>
      <c r="H33" s="211"/>
      <c r="I33" s="211"/>
      <c r="J33" s="211"/>
      <c r="K33" s="211"/>
      <c r="L33" s="211"/>
      <c r="M33" s="211"/>
      <c r="N33" s="211"/>
      <c r="O33" s="4"/>
      <c r="S33" s="17">
        <v>26</v>
      </c>
    </row>
    <row r="34" spans="1:19" ht="15">
      <c r="A34" s="36"/>
      <c r="B34" s="11"/>
      <c r="C34" s="216" t="s">
        <v>174</v>
      </c>
      <c r="D34" s="217"/>
      <c r="E34" s="220" t="s">
        <v>175</v>
      </c>
      <c r="F34" s="221"/>
      <c r="G34" s="270" t="s">
        <v>176</v>
      </c>
      <c r="H34" s="272" t="s">
        <v>177</v>
      </c>
      <c r="I34" s="273"/>
      <c r="J34" s="272" t="s">
        <v>178</v>
      </c>
      <c r="K34" s="276"/>
      <c r="L34" s="273"/>
      <c r="M34" s="270" t="s">
        <v>180</v>
      </c>
      <c r="N34" s="93" t="s">
        <v>181</v>
      </c>
      <c r="O34" s="4"/>
      <c r="S34" s="17">
        <v>27</v>
      </c>
    </row>
    <row r="35" spans="1:19" ht="12.75" customHeight="1" thickBot="1">
      <c r="A35" s="36"/>
      <c r="B35" s="11"/>
      <c r="C35" s="218"/>
      <c r="D35" s="219"/>
      <c r="E35" s="161" t="s">
        <v>182</v>
      </c>
      <c r="F35" s="161" t="s">
        <v>183</v>
      </c>
      <c r="G35" s="271"/>
      <c r="H35" s="274"/>
      <c r="I35" s="275"/>
      <c r="J35" s="274"/>
      <c r="K35" s="208"/>
      <c r="L35" s="275"/>
      <c r="M35" s="271"/>
      <c r="N35" s="94" t="s">
        <v>184</v>
      </c>
      <c r="O35" s="4"/>
      <c r="S35" s="17">
        <v>28</v>
      </c>
    </row>
    <row r="36" spans="1:19" ht="15.75" customHeight="1">
      <c r="A36" s="36" t="str">
        <f>IF(H36="","",1)</f>
        <v/>
      </c>
      <c r="B36" s="11"/>
      <c r="C36" s="214" t="s">
        <v>185</v>
      </c>
      <c r="D36" s="215"/>
      <c r="E36" s="95"/>
      <c r="F36" s="96"/>
      <c r="G36" s="97"/>
      <c r="H36" s="98"/>
      <c r="I36" s="99" t="str">
        <f t="shared" ref="I36:I49" si="0">IF(E36&gt;0,C36,"")</f>
        <v/>
      </c>
      <c r="J36" s="100"/>
      <c r="K36" s="101"/>
      <c r="L36" s="102" t="str">
        <f>IF(K36=135,"KHz",IF(K36=475,"KHz",IF(K36=1.2,"GHz",IF(K36=2.4,"GHz",IF(K36=5.6,"GHz",IF(K36&gt;0,"MHz",""))))))</f>
        <v/>
      </c>
      <c r="M36" s="103"/>
      <c r="N36" s="104"/>
      <c r="O36" s="4"/>
      <c r="S36" s="17">
        <v>29</v>
      </c>
    </row>
    <row r="37" spans="1:19" ht="15.75" customHeight="1">
      <c r="A37" s="36" t="str">
        <f>IF(H37="","",1)</f>
        <v/>
      </c>
      <c r="B37" s="11"/>
      <c r="C37" s="203" t="s">
        <v>186</v>
      </c>
      <c r="D37" s="204"/>
      <c r="E37" s="105"/>
      <c r="F37" s="106"/>
      <c r="G37" s="107"/>
      <c r="H37" s="108"/>
      <c r="I37" s="109" t="str">
        <f t="shared" si="0"/>
        <v/>
      </c>
      <c r="J37" s="110"/>
      <c r="K37" s="111"/>
      <c r="L37" s="112" t="str">
        <f t="shared" ref="L37:L49" si="1">IF(K37=135,"KHz",IF(K37=475,"KHz",IF(K37=1.2,"GHz",IF(K37=2.4,"GHz",IF(K37=5.6,"GHz",IF(K37&gt;0,"MHz",""))))))</f>
        <v/>
      </c>
      <c r="M37" s="113"/>
      <c r="N37" s="114"/>
      <c r="O37" s="4"/>
      <c r="S37" s="17">
        <v>30</v>
      </c>
    </row>
    <row r="38" spans="1:19" ht="15.75" customHeight="1">
      <c r="A38" s="36" t="str">
        <f t="shared" ref="A38:A49" si="2">IF(H38="","",1)</f>
        <v/>
      </c>
      <c r="B38" s="11"/>
      <c r="C38" s="203" t="s">
        <v>187</v>
      </c>
      <c r="D38" s="204"/>
      <c r="E38" s="105"/>
      <c r="F38" s="106"/>
      <c r="G38" s="107"/>
      <c r="H38" s="108"/>
      <c r="I38" s="109" t="str">
        <f t="shared" si="0"/>
        <v/>
      </c>
      <c r="J38" s="110"/>
      <c r="K38" s="111"/>
      <c r="L38" s="112" t="str">
        <f t="shared" si="1"/>
        <v/>
      </c>
      <c r="M38" s="113"/>
      <c r="N38" s="114"/>
      <c r="O38" s="4"/>
      <c r="S38" s="17">
        <v>31</v>
      </c>
    </row>
    <row r="39" spans="1:19" ht="15.75" customHeight="1">
      <c r="A39" s="36" t="str">
        <f t="shared" si="2"/>
        <v/>
      </c>
      <c r="B39" s="11"/>
      <c r="C39" s="203" t="s">
        <v>188</v>
      </c>
      <c r="D39" s="204"/>
      <c r="E39" s="105"/>
      <c r="F39" s="106"/>
      <c r="G39" s="107"/>
      <c r="H39" s="108"/>
      <c r="I39" s="109" t="str">
        <f t="shared" si="0"/>
        <v/>
      </c>
      <c r="J39" s="110"/>
      <c r="K39" s="111"/>
      <c r="L39" s="112" t="str">
        <f t="shared" si="1"/>
        <v/>
      </c>
      <c r="M39" s="113"/>
      <c r="N39" s="114"/>
      <c r="O39" s="4"/>
    </row>
    <row r="40" spans="1:19" ht="15.75" customHeight="1">
      <c r="A40" s="36" t="str">
        <f t="shared" si="2"/>
        <v/>
      </c>
      <c r="B40" s="11"/>
      <c r="C40" s="203" t="s">
        <v>5</v>
      </c>
      <c r="D40" s="204"/>
      <c r="E40" s="105"/>
      <c r="F40" s="106"/>
      <c r="G40" s="107"/>
      <c r="H40" s="108"/>
      <c r="I40" s="109" t="str">
        <f t="shared" si="0"/>
        <v/>
      </c>
      <c r="J40" s="110"/>
      <c r="K40" s="111"/>
      <c r="L40" s="112" t="str">
        <f t="shared" si="1"/>
        <v/>
      </c>
      <c r="M40" s="113"/>
      <c r="N40" s="114"/>
      <c r="O40" s="4"/>
    </row>
    <row r="41" spans="1:19" ht="15.75" customHeight="1">
      <c r="A41" s="36" t="str">
        <f t="shared" si="2"/>
        <v/>
      </c>
      <c r="B41" s="11"/>
      <c r="C41" s="203" t="s">
        <v>189</v>
      </c>
      <c r="D41" s="204"/>
      <c r="E41" s="105"/>
      <c r="F41" s="106"/>
      <c r="G41" s="107"/>
      <c r="H41" s="108"/>
      <c r="I41" s="109" t="str">
        <f t="shared" si="0"/>
        <v/>
      </c>
      <c r="J41" s="110"/>
      <c r="K41" s="111"/>
      <c r="L41" s="112" t="str">
        <f t="shared" si="1"/>
        <v/>
      </c>
      <c r="M41" s="113"/>
      <c r="N41" s="114"/>
      <c r="O41" s="4"/>
    </row>
    <row r="42" spans="1:19" ht="15.75" customHeight="1">
      <c r="A42" s="36" t="str">
        <f t="shared" si="2"/>
        <v/>
      </c>
      <c r="B42" s="11"/>
      <c r="C42" s="203" t="s">
        <v>6</v>
      </c>
      <c r="D42" s="204"/>
      <c r="E42" s="105"/>
      <c r="F42" s="106"/>
      <c r="G42" s="107"/>
      <c r="H42" s="108"/>
      <c r="I42" s="109" t="str">
        <f t="shared" si="0"/>
        <v/>
      </c>
      <c r="J42" s="110"/>
      <c r="K42" s="111"/>
      <c r="L42" s="112" t="str">
        <f t="shared" si="1"/>
        <v/>
      </c>
      <c r="M42" s="113"/>
      <c r="N42" s="114"/>
      <c r="O42" s="4"/>
    </row>
    <row r="43" spans="1:19" ht="15.75" customHeight="1">
      <c r="A43" s="36" t="str">
        <f t="shared" si="2"/>
        <v/>
      </c>
      <c r="B43" s="11"/>
      <c r="C43" s="203" t="s">
        <v>190</v>
      </c>
      <c r="D43" s="204"/>
      <c r="E43" s="105"/>
      <c r="F43" s="106"/>
      <c r="G43" s="107"/>
      <c r="H43" s="108"/>
      <c r="I43" s="109" t="str">
        <f t="shared" si="0"/>
        <v/>
      </c>
      <c r="J43" s="110"/>
      <c r="K43" s="111"/>
      <c r="L43" s="112" t="str">
        <f t="shared" si="1"/>
        <v/>
      </c>
      <c r="M43" s="113"/>
      <c r="N43" s="114"/>
      <c r="O43" s="4"/>
    </row>
    <row r="44" spans="1:19" ht="15.75" customHeight="1">
      <c r="A44" s="36" t="str">
        <f t="shared" si="2"/>
        <v/>
      </c>
      <c r="B44" s="11"/>
      <c r="C44" s="203" t="s">
        <v>191</v>
      </c>
      <c r="D44" s="204"/>
      <c r="E44" s="105"/>
      <c r="F44" s="106"/>
      <c r="G44" s="107"/>
      <c r="H44" s="108"/>
      <c r="I44" s="109" t="str">
        <f t="shared" si="0"/>
        <v/>
      </c>
      <c r="J44" s="110"/>
      <c r="K44" s="111"/>
      <c r="L44" s="112" t="str">
        <f t="shared" si="1"/>
        <v/>
      </c>
      <c r="M44" s="113"/>
      <c r="N44" s="114"/>
      <c r="O44" s="2"/>
    </row>
    <row r="45" spans="1:19" ht="15.75" customHeight="1">
      <c r="A45" s="36" t="str">
        <f t="shared" si="2"/>
        <v/>
      </c>
      <c r="B45" s="11"/>
      <c r="C45" s="203" t="s">
        <v>192</v>
      </c>
      <c r="D45" s="204"/>
      <c r="E45" s="105"/>
      <c r="F45" s="106"/>
      <c r="G45" s="107"/>
      <c r="H45" s="108"/>
      <c r="I45" s="109" t="str">
        <f t="shared" si="0"/>
        <v/>
      </c>
      <c r="J45" s="110"/>
      <c r="K45" s="111"/>
      <c r="L45" s="112" t="str">
        <f t="shared" si="1"/>
        <v/>
      </c>
      <c r="M45" s="113"/>
      <c r="N45" s="114"/>
      <c r="O45" s="2"/>
    </row>
    <row r="46" spans="1:19" ht="15.75" customHeight="1">
      <c r="A46" s="36" t="str">
        <f t="shared" si="2"/>
        <v/>
      </c>
      <c r="B46" s="11"/>
      <c r="C46" s="203" t="s">
        <v>193</v>
      </c>
      <c r="D46" s="204"/>
      <c r="E46" s="105"/>
      <c r="F46" s="106"/>
      <c r="G46" s="107"/>
      <c r="H46" s="108"/>
      <c r="I46" s="109" t="str">
        <f t="shared" si="0"/>
        <v/>
      </c>
      <c r="J46" s="110"/>
      <c r="K46" s="111"/>
      <c r="L46" s="112" t="str">
        <f t="shared" si="1"/>
        <v/>
      </c>
      <c r="M46" s="113"/>
      <c r="N46" s="114"/>
      <c r="O46" s="2"/>
    </row>
    <row r="47" spans="1:19" ht="15.75" customHeight="1">
      <c r="A47" s="36" t="str">
        <f t="shared" si="2"/>
        <v/>
      </c>
      <c r="B47" s="11"/>
      <c r="C47" s="203" t="s">
        <v>194</v>
      </c>
      <c r="D47" s="204"/>
      <c r="E47" s="105"/>
      <c r="F47" s="106"/>
      <c r="G47" s="107"/>
      <c r="H47" s="108"/>
      <c r="I47" s="109" t="str">
        <f t="shared" si="0"/>
        <v/>
      </c>
      <c r="J47" s="110"/>
      <c r="K47" s="111"/>
      <c r="L47" s="112" t="str">
        <f t="shared" si="1"/>
        <v/>
      </c>
      <c r="M47" s="113"/>
      <c r="N47" s="114"/>
      <c r="O47" s="2"/>
    </row>
    <row r="48" spans="1:19" ht="15.75" customHeight="1">
      <c r="A48" s="36" t="str">
        <f t="shared" si="2"/>
        <v/>
      </c>
      <c r="B48" s="11"/>
      <c r="C48" s="203" t="s">
        <v>195</v>
      </c>
      <c r="D48" s="204"/>
      <c r="E48" s="105"/>
      <c r="F48" s="106"/>
      <c r="G48" s="107"/>
      <c r="H48" s="108"/>
      <c r="I48" s="109" t="str">
        <f t="shared" si="0"/>
        <v/>
      </c>
      <c r="J48" s="110"/>
      <c r="K48" s="111"/>
      <c r="L48" s="112" t="str">
        <f t="shared" si="1"/>
        <v/>
      </c>
      <c r="M48" s="113"/>
      <c r="N48" s="114"/>
      <c r="O48" s="2"/>
    </row>
    <row r="49" spans="1:17" ht="15.75" thickBot="1">
      <c r="A49" s="36" t="str">
        <f t="shared" si="2"/>
        <v/>
      </c>
      <c r="B49" s="44"/>
      <c r="C49" s="212" t="s">
        <v>196</v>
      </c>
      <c r="D49" s="213"/>
      <c r="E49" s="115"/>
      <c r="F49" s="116"/>
      <c r="G49" s="117"/>
      <c r="H49" s="118"/>
      <c r="I49" s="119" t="str">
        <f t="shared" si="0"/>
        <v/>
      </c>
      <c r="J49" s="120"/>
      <c r="K49" s="121"/>
      <c r="L49" s="122" t="str">
        <f t="shared" si="1"/>
        <v/>
      </c>
      <c r="M49" s="123"/>
      <c r="N49" s="124"/>
      <c r="O49" s="43"/>
    </row>
    <row r="50" spans="1:17" ht="8.25" customHeight="1">
      <c r="A50" s="45">
        <f>COUNT(A36:A48)</f>
        <v>0</v>
      </c>
      <c r="B50" s="200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2"/>
    </row>
    <row r="51" spans="1:17" ht="6" customHeight="1"/>
    <row r="52" spans="1:17" ht="18.75" customHeight="1">
      <c r="A52" s="26"/>
      <c r="B52" s="26"/>
      <c r="C52" s="197"/>
      <c r="D52" s="197"/>
      <c r="E52" s="38"/>
      <c r="F52" s="37"/>
      <c r="G52" s="47"/>
      <c r="H52" s="198"/>
      <c r="I52" s="198"/>
      <c r="J52" s="199"/>
      <c r="K52" s="199"/>
      <c r="L52" s="199"/>
      <c r="M52" s="37"/>
      <c r="N52" s="27"/>
      <c r="O52" s="26"/>
      <c r="P52" s="26"/>
      <c r="Q52" s="26"/>
    </row>
    <row r="53" spans="1:17" ht="18.75" customHeight="1">
      <c r="A53" s="26"/>
      <c r="B53" s="26"/>
      <c r="C53" s="26"/>
      <c r="D53" s="26"/>
      <c r="E53" s="28"/>
      <c r="F53" s="29"/>
      <c r="G53" s="29"/>
      <c r="H53" s="30"/>
      <c r="I53" s="26"/>
      <c r="J53" s="31"/>
      <c r="K53" s="32"/>
      <c r="L53" s="33"/>
      <c r="M53" s="34"/>
      <c r="N53" s="35"/>
      <c r="O53" s="26"/>
      <c r="P53" s="26"/>
      <c r="Q53" s="26"/>
    </row>
    <row r="54" spans="1:17" ht="18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8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18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8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8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8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8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8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8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18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18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8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ht="18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ht="18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8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18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8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</sheetData>
  <sheetProtection sheet="1" objects="1" scenarios="1" formatCells="0" selectLockedCells="1"/>
  <mergeCells count="81">
    <mergeCell ref="D1:H1"/>
    <mergeCell ref="E18:N18"/>
    <mergeCell ref="E19:N19"/>
    <mergeCell ref="E20:N20"/>
    <mergeCell ref="E21:N21"/>
    <mergeCell ref="C3:N3"/>
    <mergeCell ref="G34:G35"/>
    <mergeCell ref="H34:I35"/>
    <mergeCell ref="J34:L35"/>
    <mergeCell ref="M34:M35"/>
    <mergeCell ref="D12:G12"/>
    <mergeCell ref="H12:I12"/>
    <mergeCell ref="J12:M12"/>
    <mergeCell ref="C28:E28"/>
    <mergeCell ref="G28:I28"/>
    <mergeCell ref="G29:I29"/>
    <mergeCell ref="G30:I30"/>
    <mergeCell ref="G31:I31"/>
    <mergeCell ref="C25:E25"/>
    <mergeCell ref="N4:O10"/>
    <mergeCell ref="H11:I11"/>
    <mergeCell ref="J11:M11"/>
    <mergeCell ref="G25:N25"/>
    <mergeCell ref="G26:N26"/>
    <mergeCell ref="D16:G16"/>
    <mergeCell ref="E22:N22"/>
    <mergeCell ref="E23:N23"/>
    <mergeCell ref="O18:O23"/>
    <mergeCell ref="I1:N1"/>
    <mergeCell ref="H13:N13"/>
    <mergeCell ref="C2:N2"/>
    <mergeCell ref="C4:M4"/>
    <mergeCell ref="C5:L5"/>
    <mergeCell ref="C9:L9"/>
    <mergeCell ref="H10:I10"/>
    <mergeCell ref="J10:M10"/>
    <mergeCell ref="C6:L6"/>
    <mergeCell ref="D13:G13"/>
    <mergeCell ref="C7:G7"/>
    <mergeCell ref="J7:K7"/>
    <mergeCell ref="J8:K8"/>
    <mergeCell ref="D10:G10"/>
    <mergeCell ref="D11:G11"/>
    <mergeCell ref="C34:D35"/>
    <mergeCell ref="E34:F34"/>
    <mergeCell ref="J29:K29"/>
    <mergeCell ref="M29:N29"/>
    <mergeCell ref="H14:N14"/>
    <mergeCell ref="H16:N16"/>
    <mergeCell ref="F24:N24"/>
    <mergeCell ref="J28:K28"/>
    <mergeCell ref="L28:N28"/>
    <mergeCell ref="G27:N27"/>
    <mergeCell ref="H15:N15"/>
    <mergeCell ref="D14:G14"/>
    <mergeCell ref="D15:G15"/>
    <mergeCell ref="J30:K30"/>
    <mergeCell ref="C33:D33"/>
    <mergeCell ref="M30:N30"/>
    <mergeCell ref="J31:K31"/>
    <mergeCell ref="L31:N31"/>
    <mergeCell ref="G32:I32"/>
    <mergeCell ref="G33:N33"/>
    <mergeCell ref="C49:D49"/>
    <mergeCell ref="C46:D46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2:D52"/>
    <mergeCell ref="H52:I52"/>
    <mergeCell ref="J52:L52"/>
    <mergeCell ref="B50:O50"/>
    <mergeCell ref="C47:D47"/>
    <mergeCell ref="C48:D48"/>
  </mergeCells>
  <phoneticPr fontId="2"/>
  <conditionalFormatting sqref="E53:H53">
    <cfRule type="notContainsBlanks" dxfId="53" priority="50">
      <formula>LEN(TRIM(E53))&gt;0</formula>
    </cfRule>
  </conditionalFormatting>
  <conditionalFormatting sqref="J53:N53">
    <cfRule type="notContainsBlanks" dxfId="52" priority="49">
      <formula>LEN(TRIM(J53))&gt;0</formula>
    </cfRule>
  </conditionalFormatting>
  <conditionalFormatting sqref="H10">
    <cfRule type="notContainsBlanks" dxfId="51" priority="89">
      <formula>LEN(TRIM(H10))&gt;0</formula>
    </cfRule>
  </conditionalFormatting>
  <conditionalFormatting sqref="C3 O3">
    <cfRule type="expression" dxfId="50" priority="45">
      <formula>$F$27="☑"</formula>
    </cfRule>
    <cfRule type="expression" dxfId="49" priority="46">
      <formula>$F$28="☑"</formula>
    </cfRule>
  </conditionalFormatting>
  <conditionalFormatting sqref="H7:J7">
    <cfRule type="notContainsBlanks" dxfId="48" priority="44">
      <formula>LEN(TRIM(H7))&gt;0</formula>
    </cfRule>
  </conditionalFormatting>
  <conditionalFormatting sqref="H12">
    <cfRule type="notContainsBlanks" dxfId="47" priority="43">
      <formula>LEN(TRIM(H12))&gt;0</formula>
    </cfRule>
  </conditionalFormatting>
  <conditionalFormatting sqref="H13:N13 H16:N16">
    <cfRule type="notContainsBlanks" dxfId="46" priority="42">
      <formula>LEN(TRIM(H13))&gt;0</formula>
    </cfRule>
  </conditionalFormatting>
  <conditionalFormatting sqref="H14:N14">
    <cfRule type="notContainsBlanks" dxfId="45" priority="41">
      <formula>LEN(TRIM(H14))&gt;0</formula>
    </cfRule>
  </conditionalFormatting>
  <conditionalFormatting sqref="H15:N15">
    <cfRule type="notContainsBlanks" dxfId="44" priority="40">
      <formula>LEN(TRIM(H15))&gt;0</formula>
    </cfRule>
  </conditionalFormatting>
  <conditionalFormatting sqref="G25:N25">
    <cfRule type="expression" dxfId="43" priority="38">
      <formula>$F$25="☑"</formula>
    </cfRule>
  </conditionalFormatting>
  <conditionalFormatting sqref="G26:N26">
    <cfRule type="expression" dxfId="42" priority="37">
      <formula>$F$26="☑"</formula>
    </cfRule>
  </conditionalFormatting>
  <conditionalFormatting sqref="G27:N27">
    <cfRule type="expression" dxfId="41" priority="36">
      <formula>$F$27="☑"</formula>
    </cfRule>
  </conditionalFormatting>
  <conditionalFormatting sqref="M30">
    <cfRule type="notContainsBlanks" dxfId="40" priority="39">
      <formula>LEN(TRIM(M30))&gt;0</formula>
    </cfRule>
  </conditionalFormatting>
  <conditionalFormatting sqref="J28">
    <cfRule type="expression" dxfId="39" priority="35">
      <formula>$J$28&gt;5</formula>
    </cfRule>
  </conditionalFormatting>
  <conditionalFormatting sqref="J29:K31">
    <cfRule type="notContainsBlanks" dxfId="38" priority="34">
      <formula>LEN(TRIM(J29))&gt;0</formula>
    </cfRule>
  </conditionalFormatting>
  <conditionalFormatting sqref="M30">
    <cfRule type="cellIs" dxfId="37" priority="33" operator="equal">
      <formula>$N$30=""</formula>
    </cfRule>
  </conditionalFormatting>
  <conditionalFormatting sqref="F26:F27">
    <cfRule type="containsText" dxfId="36" priority="32" operator="containsText" text="☑">
      <formula>NOT(ISERROR(SEARCH("☑",F26)))</formula>
    </cfRule>
  </conditionalFormatting>
  <conditionalFormatting sqref="L28:N28">
    <cfRule type="expression" dxfId="35" priority="31">
      <formula>$J$28=14</formula>
    </cfRule>
  </conditionalFormatting>
  <conditionalFormatting sqref="F32">
    <cfRule type="containsText" dxfId="34" priority="30" operator="containsText" text="☑">
      <formula>NOT(ISERROR(SEARCH("☑",F32)))</formula>
    </cfRule>
  </conditionalFormatting>
  <conditionalFormatting sqref="G32:I32">
    <cfRule type="expression" dxfId="33" priority="29">
      <formula>$F$32="☑"</formula>
    </cfRule>
  </conditionalFormatting>
  <conditionalFormatting sqref="G28:I28">
    <cfRule type="expression" dxfId="32" priority="28">
      <formula>$F$28="☑"</formula>
    </cfRule>
  </conditionalFormatting>
  <conditionalFormatting sqref="E36:N36 L37:M49">
    <cfRule type="notContainsBlanks" dxfId="31" priority="26">
      <formula>LEN(TRIM(E36))&gt;0</formula>
    </cfRule>
  </conditionalFormatting>
  <conditionalFormatting sqref="E37:K37 N37 H38:H49">
    <cfRule type="notContainsBlanks" dxfId="30" priority="25">
      <formula>LEN(TRIM(E37))&gt;0</formula>
    </cfRule>
  </conditionalFormatting>
  <conditionalFormatting sqref="E38:G38 N38 I38:K38">
    <cfRule type="notContainsBlanks" dxfId="29" priority="27">
      <formula>LEN(TRIM(E38))&gt;0</formula>
    </cfRule>
  </conditionalFormatting>
  <conditionalFormatting sqref="E39:G39 N39 I39:K39 G40:G49">
    <cfRule type="notContainsBlanks" dxfId="28" priority="24">
      <formula>LEN(TRIM(E39))&gt;0</formula>
    </cfRule>
  </conditionalFormatting>
  <conditionalFormatting sqref="E40:F40 I40:K40 N40">
    <cfRule type="notContainsBlanks" dxfId="27" priority="23">
      <formula>LEN(TRIM(E40))&gt;0</formula>
    </cfRule>
  </conditionalFormatting>
  <conditionalFormatting sqref="I41:K41 N41 E41:F49">
    <cfRule type="notContainsBlanks" dxfId="26" priority="22">
      <formula>LEN(TRIM(E41))&gt;0</formula>
    </cfRule>
  </conditionalFormatting>
  <conditionalFormatting sqref="I42:K42 N42">
    <cfRule type="notContainsBlanks" dxfId="25" priority="21">
      <formula>LEN(TRIM(I42))&gt;0</formula>
    </cfRule>
  </conditionalFormatting>
  <conditionalFormatting sqref="I43:K43 N43">
    <cfRule type="notContainsBlanks" dxfId="24" priority="20">
      <formula>LEN(TRIM(I43))&gt;0</formula>
    </cfRule>
  </conditionalFormatting>
  <conditionalFormatting sqref="I44:K44 N44">
    <cfRule type="notContainsBlanks" dxfId="23" priority="19">
      <formula>LEN(TRIM(I44))&gt;0</formula>
    </cfRule>
  </conditionalFormatting>
  <conditionalFormatting sqref="I45:K45 N45">
    <cfRule type="notContainsBlanks" dxfId="22" priority="18">
      <formula>LEN(TRIM(I45))&gt;0</formula>
    </cfRule>
  </conditionalFormatting>
  <conditionalFormatting sqref="I46:K46 N46">
    <cfRule type="notContainsBlanks" dxfId="21" priority="17">
      <formula>LEN(TRIM(I46))&gt;0</formula>
    </cfRule>
  </conditionalFormatting>
  <conditionalFormatting sqref="I47:K47 N47">
    <cfRule type="notContainsBlanks" dxfId="20" priority="16">
      <formula>LEN(TRIM(I47))&gt;0</formula>
    </cfRule>
  </conditionalFormatting>
  <conditionalFormatting sqref="I48:K49 N48:N49">
    <cfRule type="notContainsBlanks" dxfId="19" priority="15">
      <formula>LEN(TRIM(I48))&gt;0</formula>
    </cfRule>
  </conditionalFormatting>
  <conditionalFormatting sqref="C36:D36">
    <cfRule type="expression" dxfId="18" priority="13">
      <formula>$M$37=""</formula>
    </cfRule>
    <cfRule type="expression" dxfId="17" priority="14">
      <formula>$M$37=""</formula>
    </cfRule>
  </conditionalFormatting>
  <conditionalFormatting sqref="C37:D37">
    <cfRule type="expression" dxfId="16" priority="12">
      <formula>$M$38=""</formula>
    </cfRule>
  </conditionalFormatting>
  <conditionalFormatting sqref="C38:D38">
    <cfRule type="expression" dxfId="15" priority="11">
      <formula>$M$39=""</formula>
    </cfRule>
  </conditionalFormatting>
  <conditionalFormatting sqref="C39:D39">
    <cfRule type="expression" dxfId="14" priority="10">
      <formula>$M$40=""</formula>
    </cfRule>
  </conditionalFormatting>
  <conditionalFormatting sqref="C40:D40">
    <cfRule type="expression" dxfId="13" priority="9">
      <formula>$M$41=""</formula>
    </cfRule>
  </conditionalFormatting>
  <conditionalFormatting sqref="C41:D41">
    <cfRule type="expression" dxfId="12" priority="8">
      <formula>$M$42=""</formula>
    </cfRule>
  </conditionalFormatting>
  <conditionalFormatting sqref="C42:D42">
    <cfRule type="expression" dxfId="11" priority="7">
      <formula>$M$43=""</formula>
    </cfRule>
  </conditionalFormatting>
  <conditionalFormatting sqref="C43:D43">
    <cfRule type="expression" dxfId="10" priority="6">
      <formula>$M$44=""</formula>
    </cfRule>
  </conditionalFormatting>
  <conditionalFormatting sqref="C44:D44">
    <cfRule type="expression" dxfId="9" priority="5">
      <formula>$M$45=""</formula>
    </cfRule>
  </conditionalFormatting>
  <conditionalFormatting sqref="C45:D45">
    <cfRule type="expression" dxfId="8" priority="4">
      <formula>$M$46=""</formula>
    </cfRule>
  </conditionalFormatting>
  <conditionalFormatting sqref="C46:D46">
    <cfRule type="expression" dxfId="7" priority="3">
      <formula>$M$47=""</formula>
    </cfRule>
  </conditionalFormatting>
  <conditionalFormatting sqref="C47:D47">
    <cfRule type="expression" dxfId="6" priority="2">
      <formula>$M$48=""</formula>
    </cfRule>
  </conditionalFormatting>
  <conditionalFormatting sqref="C48:D48">
    <cfRule type="expression" dxfId="5" priority="1">
      <formula>$M$49=""</formula>
    </cfRule>
  </conditionalFormatting>
  <dataValidations count="11">
    <dataValidation type="list" allowBlank="1" showInputMessage="1" showErrorMessage="1" sqref="F32 F26:F27">
      <formula1>$R$26:$R$27</formula1>
    </dataValidation>
    <dataValidation type="list" allowBlank="1" showInputMessage="1" showErrorMessage="1" sqref="M53 J30:K30">
      <formula1>$C$14:$C$23</formula1>
    </dataValidation>
    <dataValidation type="list" allowBlank="1" showInputMessage="1" showErrorMessage="1" sqref="J31:K31">
      <formula1>$C$29:$C$30</formula1>
    </dataValidation>
    <dataValidation type="list" allowBlank="1" showInputMessage="1" showErrorMessage="1" sqref="Q88">
      <formula1>$S$79:$S$89</formula1>
    </dataValidation>
    <dataValidation type="list" allowBlank="1" showInputMessage="1" showErrorMessage="1" sqref="S78">
      <formula1>$S$78:$S$89</formula1>
    </dataValidation>
    <dataValidation type="list" allowBlank="1" showInputMessage="1" showErrorMessage="1" sqref="I53">
      <formula1>$Q$52:$Q$65</formula1>
    </dataValidation>
    <dataValidation imeMode="off" allowBlank="1" showInputMessage="1" showErrorMessage="1" sqref="M30:N30 H7:I7 E36:L49 N36:N49 H12:N16"/>
    <dataValidation imeMode="fullAlpha" allowBlank="1" showInputMessage="1" showErrorMessage="1" sqref="H10"/>
    <dataValidation type="list" imeMode="off" allowBlank="1" showInputMessage="1" showErrorMessage="1" sqref="J7:K7">
      <formula1>$Q$5:$Q$7</formula1>
    </dataValidation>
    <dataValidation type="list" allowBlank="1" showInputMessage="1" showErrorMessage="1" sqref="J29:K29">
      <formula1>$K$36:$K$37</formula1>
    </dataValidation>
    <dataValidation type="list" imeMode="off" allowBlank="1" showInputMessage="1" showErrorMessage="1" sqref="M36:M49">
      <formula1>$C$14:$C$23</formula1>
    </dataValidation>
  </dataValidations>
  <pageMargins left="0.39370078740157483" right="0.31496062992125984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00"/>
  </sheetPr>
  <dimension ref="A1:Z104"/>
  <sheetViews>
    <sheetView zoomScale="120" zoomScaleNormal="120" workbookViewId="0">
      <pane xSplit="3" ySplit="3" topLeftCell="D54" activePane="bottomRight" state="frozen"/>
      <selection activeCell="B19" sqref="B19:J19"/>
      <selection pane="topRight" activeCell="B19" sqref="B19:J19"/>
      <selection pane="bottomLeft" activeCell="B19" sqref="B19:J19"/>
      <selection pane="bottomRight" activeCell="I62" sqref="I62"/>
    </sheetView>
  </sheetViews>
  <sheetFormatPr defaultRowHeight="14.25"/>
  <cols>
    <col min="1" max="1" width="0.5" style="1" customWidth="1"/>
    <col min="2" max="2" width="0.25" style="1" customWidth="1"/>
    <col min="3" max="3" width="5.25" style="1" customWidth="1"/>
    <col min="4" max="5" width="4.75" style="1" customWidth="1"/>
    <col min="6" max="6" width="6.5" style="1" bestFit="1" customWidth="1"/>
    <col min="7" max="7" width="10.375" style="1" customWidth="1"/>
    <col min="8" max="8" width="8.75" style="1" bestFit="1" customWidth="1"/>
    <col min="9" max="9" width="5.5" style="1" bestFit="1" customWidth="1"/>
    <col min="10" max="10" width="4.5" style="1" bestFit="1" customWidth="1"/>
    <col min="11" max="11" width="10.375" style="1" customWidth="1"/>
    <col min="12" max="12" width="22" style="1" customWidth="1"/>
    <col min="13" max="13" width="12.25" style="1" bestFit="1" customWidth="1"/>
    <col min="14" max="14" width="0.75" style="1" customWidth="1"/>
    <col min="15" max="15" width="8.5" style="130" bestFit="1" customWidth="1"/>
    <col min="16" max="16" width="10.5" style="130" bestFit="1" customWidth="1"/>
    <col min="17" max="16384" width="9" style="1"/>
  </cols>
  <sheetData>
    <row r="1" spans="1:22" ht="15" customHeight="1" thickBot="1">
      <c r="C1" s="128" t="s">
        <v>200</v>
      </c>
      <c r="D1" s="308">
        <f>'APPLICATION ・Log_1'!H10</f>
        <v>0</v>
      </c>
      <c r="E1" s="309"/>
      <c r="F1" s="309"/>
      <c r="G1" s="286" t="s">
        <v>201</v>
      </c>
      <c r="H1" s="286"/>
      <c r="I1" s="286"/>
      <c r="J1" s="287" t="s">
        <v>202</v>
      </c>
      <c r="K1" s="287"/>
      <c r="L1" s="287"/>
      <c r="M1" s="287"/>
      <c r="O1" s="176"/>
      <c r="P1" s="176"/>
      <c r="Q1" s="176"/>
      <c r="R1" s="176"/>
      <c r="S1" s="176"/>
      <c r="T1" s="176"/>
      <c r="U1" s="176"/>
      <c r="V1" s="176"/>
    </row>
    <row r="2" spans="1:22" ht="24" customHeight="1">
      <c r="A2" s="1">
        <f>'[1]APPLICATION ・Log_1'!A51</f>
        <v>0</v>
      </c>
      <c r="B2" s="1">
        <f>'APPLICATION ・Log_1'!A50</f>
        <v>0</v>
      </c>
      <c r="C2" s="288" t="s">
        <v>203</v>
      </c>
      <c r="D2" s="289"/>
      <c r="E2" s="290"/>
      <c r="F2" s="270" t="s">
        <v>204</v>
      </c>
      <c r="G2" s="292" t="s">
        <v>205</v>
      </c>
      <c r="H2" s="294" t="s">
        <v>206</v>
      </c>
      <c r="I2" s="272" t="s">
        <v>207</v>
      </c>
      <c r="J2" s="276"/>
      <c r="K2" s="270" t="s">
        <v>179</v>
      </c>
      <c r="L2" s="298" t="s">
        <v>208</v>
      </c>
      <c r="M2" s="300" t="s">
        <v>209</v>
      </c>
      <c r="O2" s="176"/>
      <c r="P2" s="176"/>
      <c r="Q2" s="176"/>
      <c r="R2" s="176"/>
      <c r="S2" s="176"/>
      <c r="T2" s="176"/>
      <c r="U2" s="176"/>
      <c r="V2" s="176"/>
    </row>
    <row r="3" spans="1:22" ht="15" thickBot="1">
      <c r="C3" s="129">
        <v>2020</v>
      </c>
      <c r="D3" s="162" t="s">
        <v>210</v>
      </c>
      <c r="E3" s="163" t="s">
        <v>145</v>
      </c>
      <c r="F3" s="291"/>
      <c r="G3" s="293"/>
      <c r="H3" s="295"/>
      <c r="I3" s="296"/>
      <c r="J3" s="297"/>
      <c r="K3" s="291"/>
      <c r="L3" s="299"/>
      <c r="M3" s="301"/>
    </row>
    <row r="4" spans="1:22" ht="15">
      <c r="C4" s="131">
        <f>$B$2+1</f>
        <v>1</v>
      </c>
      <c r="D4" s="132"/>
      <c r="E4" s="133"/>
      <c r="F4" s="134"/>
      <c r="G4" s="135"/>
      <c r="H4" s="136"/>
      <c r="I4" s="137"/>
      <c r="J4" s="138" t="str">
        <f>IF(I4=135,"KHz",IF(I4=475,"KHz",IF(I4=1.2,"GHz",IF(I4=2.4,"GHz",IF(I4=5.6,"GHz",IF(I4&gt;0,"MHz",""))))))</f>
        <v/>
      </c>
      <c r="K4" s="139"/>
      <c r="L4" s="140"/>
      <c r="M4" s="141"/>
      <c r="O4" s="130" t="s">
        <v>10</v>
      </c>
      <c r="P4" s="130" t="s">
        <v>211</v>
      </c>
      <c r="Q4" s="130"/>
    </row>
    <row r="5" spans="1:22" ht="15">
      <c r="C5" s="142">
        <f>C4+1</f>
        <v>2</v>
      </c>
      <c r="D5" s="132"/>
      <c r="E5" s="133"/>
      <c r="F5" s="134"/>
      <c r="G5" s="135"/>
      <c r="H5" s="136"/>
      <c r="I5" s="137"/>
      <c r="J5" s="138" t="str">
        <f>IF(I5=135,"KHz",IF(I5=475,"KHz",IF(I5=1.2,"GHz",IF(I5=2.4,"GHz",IF(I5=5.6,"GHz",IF(I5&gt;0,"MHz",""))))))</f>
        <v/>
      </c>
      <c r="K5" s="139"/>
      <c r="L5" s="140"/>
      <c r="M5" s="141"/>
      <c r="O5" s="130" t="s">
        <v>15</v>
      </c>
      <c r="P5" s="130" t="s">
        <v>212</v>
      </c>
      <c r="Q5" s="130" t="s">
        <v>213</v>
      </c>
    </row>
    <row r="6" spans="1:22" ht="15">
      <c r="C6" s="142">
        <f>C5+1</f>
        <v>3</v>
      </c>
      <c r="D6" s="132"/>
      <c r="E6" s="133"/>
      <c r="F6" s="134"/>
      <c r="G6" s="135"/>
      <c r="H6" s="136"/>
      <c r="I6" s="137"/>
      <c r="J6" s="138" t="str">
        <f t="shared" ref="J6:J63" si="0">IF(I6=135,"KHz",IF(I6=475,"KHz",IF(I6=1.2,"GHz",IF(I6=2.4,"GHz",IF(I6=5.6,"GHz",IF(I6&gt;0,"MHz",""))))))</f>
        <v/>
      </c>
      <c r="K6" s="139"/>
      <c r="L6" s="140"/>
      <c r="M6" s="141"/>
      <c r="O6" s="130" t="s">
        <v>22</v>
      </c>
      <c r="P6" s="130" t="s">
        <v>214</v>
      </c>
      <c r="Q6" s="130" t="s">
        <v>215</v>
      </c>
    </row>
    <row r="7" spans="1:22" ht="15">
      <c r="C7" s="142">
        <f t="shared" ref="C7:C63" si="1">C6+1</f>
        <v>4</v>
      </c>
      <c r="D7" s="132"/>
      <c r="E7" s="133"/>
      <c r="F7" s="134"/>
      <c r="G7" s="135"/>
      <c r="H7" s="136"/>
      <c r="I7" s="137"/>
      <c r="J7" s="138" t="str">
        <f t="shared" si="0"/>
        <v/>
      </c>
      <c r="K7" s="139"/>
      <c r="L7" s="140"/>
      <c r="M7" s="141"/>
      <c r="O7" s="130" t="s">
        <v>21</v>
      </c>
      <c r="P7" s="130" t="s">
        <v>216</v>
      </c>
      <c r="Q7" s="130" t="s">
        <v>217</v>
      </c>
    </row>
    <row r="8" spans="1:22" ht="15">
      <c r="C8" s="142">
        <f t="shared" si="1"/>
        <v>5</v>
      </c>
      <c r="D8" s="132"/>
      <c r="E8" s="133"/>
      <c r="F8" s="134"/>
      <c r="G8" s="135"/>
      <c r="H8" s="136"/>
      <c r="I8" s="137"/>
      <c r="J8" s="138" t="str">
        <f t="shared" si="0"/>
        <v/>
      </c>
      <c r="K8" s="139"/>
      <c r="L8" s="140"/>
      <c r="M8" s="141"/>
      <c r="O8" s="130" t="s">
        <v>11</v>
      </c>
      <c r="P8" s="130" t="s">
        <v>218</v>
      </c>
      <c r="Q8" s="130" t="s">
        <v>219</v>
      </c>
    </row>
    <row r="9" spans="1:22" ht="15">
      <c r="C9" s="142">
        <f t="shared" si="1"/>
        <v>6</v>
      </c>
      <c r="D9" s="132"/>
      <c r="E9" s="133"/>
      <c r="F9" s="134"/>
      <c r="G9" s="135"/>
      <c r="H9" s="136"/>
      <c r="I9" s="137"/>
      <c r="J9" s="138" t="str">
        <f t="shared" si="0"/>
        <v/>
      </c>
      <c r="K9" s="139"/>
      <c r="L9" s="140"/>
      <c r="M9" s="141"/>
      <c r="O9" s="130" t="s">
        <v>12</v>
      </c>
      <c r="P9" s="130" t="s">
        <v>220</v>
      </c>
      <c r="Q9" s="130" t="s">
        <v>221</v>
      </c>
    </row>
    <row r="10" spans="1:22" ht="15">
      <c r="C10" s="142">
        <f t="shared" si="1"/>
        <v>7</v>
      </c>
      <c r="D10" s="132"/>
      <c r="E10" s="133"/>
      <c r="F10" s="134"/>
      <c r="G10" s="135"/>
      <c r="H10" s="136"/>
      <c r="I10" s="137"/>
      <c r="J10" s="138" t="str">
        <f t="shared" si="0"/>
        <v/>
      </c>
      <c r="K10" s="139"/>
      <c r="L10" s="140"/>
      <c r="M10" s="141"/>
      <c r="O10" s="130" t="s">
        <v>14</v>
      </c>
      <c r="P10" s="130" t="s">
        <v>222</v>
      </c>
      <c r="Q10" s="130" t="s">
        <v>223</v>
      </c>
    </row>
    <row r="11" spans="1:22" ht="15">
      <c r="C11" s="142">
        <f t="shared" si="1"/>
        <v>8</v>
      </c>
      <c r="D11" s="132"/>
      <c r="E11" s="133"/>
      <c r="F11" s="134"/>
      <c r="G11" s="135"/>
      <c r="H11" s="136"/>
      <c r="I11" s="137"/>
      <c r="J11" s="138" t="str">
        <f t="shared" si="0"/>
        <v/>
      </c>
      <c r="K11" s="139"/>
      <c r="L11" s="140"/>
      <c r="M11" s="141"/>
      <c r="O11" s="130" t="s">
        <v>17</v>
      </c>
      <c r="P11" s="130" t="s">
        <v>224</v>
      </c>
      <c r="Q11" s="130" t="s">
        <v>225</v>
      </c>
    </row>
    <row r="12" spans="1:22" ht="15">
      <c r="C12" s="142">
        <f t="shared" si="1"/>
        <v>9</v>
      </c>
      <c r="D12" s="132"/>
      <c r="E12" s="133"/>
      <c r="F12" s="134"/>
      <c r="G12" s="135"/>
      <c r="H12" s="136"/>
      <c r="I12" s="137"/>
      <c r="J12" s="138" t="str">
        <f t="shared" si="0"/>
        <v/>
      </c>
      <c r="K12" s="139"/>
      <c r="L12" s="140"/>
      <c r="M12" s="141"/>
      <c r="O12" s="130" t="s">
        <v>16</v>
      </c>
      <c r="P12" s="130" t="s">
        <v>226</v>
      </c>
      <c r="Q12" s="130" t="s">
        <v>227</v>
      </c>
    </row>
    <row r="13" spans="1:22" ht="15">
      <c r="C13" s="142">
        <f t="shared" si="1"/>
        <v>10</v>
      </c>
      <c r="D13" s="132"/>
      <c r="E13" s="133"/>
      <c r="F13" s="134"/>
      <c r="G13" s="135"/>
      <c r="H13" s="136"/>
      <c r="I13" s="137"/>
      <c r="J13" s="138" t="str">
        <f t="shared" si="0"/>
        <v/>
      </c>
      <c r="K13" s="139"/>
      <c r="L13" s="140"/>
      <c r="M13" s="141"/>
      <c r="O13" s="130" t="s">
        <v>2</v>
      </c>
      <c r="P13" s="130" t="s">
        <v>228</v>
      </c>
      <c r="Q13" s="130" t="s">
        <v>229</v>
      </c>
    </row>
    <row r="14" spans="1:22" ht="15">
      <c r="C14" s="142">
        <f t="shared" si="1"/>
        <v>11</v>
      </c>
      <c r="D14" s="132"/>
      <c r="E14" s="133"/>
      <c r="F14" s="134"/>
      <c r="G14" s="135"/>
      <c r="H14" s="136"/>
      <c r="I14" s="137"/>
      <c r="J14" s="138" t="str">
        <f t="shared" si="0"/>
        <v/>
      </c>
      <c r="K14" s="139"/>
      <c r="L14" s="140"/>
      <c r="M14" s="141"/>
      <c r="O14" s="130" t="s">
        <v>20</v>
      </c>
      <c r="P14" s="130" t="s">
        <v>230</v>
      </c>
    </row>
    <row r="15" spans="1:22" ht="15">
      <c r="C15" s="142">
        <f t="shared" si="1"/>
        <v>12</v>
      </c>
      <c r="D15" s="132"/>
      <c r="E15" s="133"/>
      <c r="F15" s="134"/>
      <c r="G15" s="135"/>
      <c r="H15" s="136"/>
      <c r="I15" s="137"/>
      <c r="J15" s="138" t="str">
        <f t="shared" si="0"/>
        <v/>
      </c>
      <c r="K15" s="139"/>
      <c r="L15" s="140"/>
      <c r="M15" s="141"/>
      <c r="O15" s="130" t="s">
        <v>13</v>
      </c>
      <c r="P15" s="130" t="s">
        <v>231</v>
      </c>
    </row>
    <row r="16" spans="1:22" ht="15">
      <c r="C16" s="142">
        <f t="shared" si="1"/>
        <v>13</v>
      </c>
      <c r="D16" s="132"/>
      <c r="E16" s="133"/>
      <c r="F16" s="134"/>
      <c r="G16" s="135"/>
      <c r="H16" s="136"/>
      <c r="I16" s="137"/>
      <c r="J16" s="138" t="str">
        <f t="shared" si="0"/>
        <v/>
      </c>
      <c r="K16" s="139"/>
      <c r="L16" s="140"/>
      <c r="M16" s="141"/>
      <c r="O16" s="130" t="s">
        <v>19</v>
      </c>
    </row>
    <row r="17" spans="3:15" ht="15">
      <c r="C17" s="142">
        <f t="shared" si="1"/>
        <v>14</v>
      </c>
      <c r="D17" s="132"/>
      <c r="E17" s="133"/>
      <c r="F17" s="134"/>
      <c r="G17" s="135"/>
      <c r="H17" s="136"/>
      <c r="I17" s="137"/>
      <c r="J17" s="138" t="str">
        <f t="shared" si="0"/>
        <v/>
      </c>
      <c r="K17" s="139"/>
      <c r="L17" s="140"/>
      <c r="M17" s="141"/>
      <c r="O17" s="130" t="s">
        <v>18</v>
      </c>
    </row>
    <row r="18" spans="3:15" ht="15">
      <c r="C18" s="142">
        <f t="shared" si="1"/>
        <v>15</v>
      </c>
      <c r="D18" s="132"/>
      <c r="E18" s="133"/>
      <c r="F18" s="134"/>
      <c r="G18" s="135"/>
      <c r="H18" s="136"/>
      <c r="I18" s="137"/>
      <c r="J18" s="138" t="str">
        <f t="shared" si="0"/>
        <v/>
      </c>
      <c r="K18" s="139"/>
      <c r="L18" s="140"/>
      <c r="M18" s="141"/>
    </row>
    <row r="19" spans="3:15" ht="15">
      <c r="C19" s="142">
        <f t="shared" si="1"/>
        <v>16</v>
      </c>
      <c r="D19" s="132"/>
      <c r="E19" s="133"/>
      <c r="F19" s="134"/>
      <c r="G19" s="135"/>
      <c r="H19" s="136"/>
      <c r="I19" s="137"/>
      <c r="J19" s="138" t="str">
        <f t="shared" si="0"/>
        <v/>
      </c>
      <c r="K19" s="139"/>
      <c r="L19" s="140"/>
      <c r="M19" s="141"/>
    </row>
    <row r="20" spans="3:15" ht="15">
      <c r="C20" s="142">
        <f t="shared" si="1"/>
        <v>17</v>
      </c>
      <c r="D20" s="132"/>
      <c r="E20" s="133"/>
      <c r="F20" s="134"/>
      <c r="G20" s="135"/>
      <c r="H20" s="136"/>
      <c r="I20" s="137"/>
      <c r="J20" s="138" t="str">
        <f t="shared" si="0"/>
        <v/>
      </c>
      <c r="K20" s="139"/>
      <c r="L20" s="140"/>
      <c r="M20" s="141"/>
    </row>
    <row r="21" spans="3:15" ht="15">
      <c r="C21" s="142">
        <f t="shared" si="1"/>
        <v>18</v>
      </c>
      <c r="D21" s="132"/>
      <c r="E21" s="133"/>
      <c r="F21" s="134"/>
      <c r="G21" s="135"/>
      <c r="H21" s="136"/>
      <c r="I21" s="137"/>
      <c r="J21" s="138" t="str">
        <f t="shared" si="0"/>
        <v/>
      </c>
      <c r="K21" s="139"/>
      <c r="L21" s="140"/>
      <c r="M21" s="141"/>
    </row>
    <row r="22" spans="3:15" ht="15">
      <c r="C22" s="142">
        <f t="shared" si="1"/>
        <v>19</v>
      </c>
      <c r="D22" s="132"/>
      <c r="E22" s="133"/>
      <c r="F22" s="134"/>
      <c r="G22" s="135"/>
      <c r="H22" s="136"/>
      <c r="I22" s="137"/>
      <c r="J22" s="138" t="str">
        <f t="shared" si="0"/>
        <v/>
      </c>
      <c r="K22" s="139"/>
      <c r="L22" s="140"/>
      <c r="M22" s="141"/>
    </row>
    <row r="23" spans="3:15" ht="15">
      <c r="C23" s="142">
        <f t="shared" si="1"/>
        <v>20</v>
      </c>
      <c r="D23" s="132"/>
      <c r="E23" s="133"/>
      <c r="F23" s="134"/>
      <c r="G23" s="135"/>
      <c r="H23" s="136"/>
      <c r="I23" s="137"/>
      <c r="J23" s="138" t="str">
        <f t="shared" si="0"/>
        <v/>
      </c>
      <c r="K23" s="139"/>
      <c r="L23" s="140"/>
      <c r="M23" s="141"/>
    </row>
    <row r="24" spans="3:15" ht="15">
      <c r="C24" s="142">
        <f t="shared" si="1"/>
        <v>21</v>
      </c>
      <c r="D24" s="132"/>
      <c r="E24" s="133"/>
      <c r="F24" s="134"/>
      <c r="G24" s="135"/>
      <c r="H24" s="136"/>
      <c r="I24" s="137"/>
      <c r="J24" s="138" t="str">
        <f t="shared" si="0"/>
        <v/>
      </c>
      <c r="K24" s="139"/>
      <c r="L24" s="140"/>
      <c r="M24" s="141"/>
    </row>
    <row r="25" spans="3:15" ht="15">
      <c r="C25" s="142">
        <f t="shared" si="1"/>
        <v>22</v>
      </c>
      <c r="D25" s="132"/>
      <c r="E25" s="133"/>
      <c r="F25" s="134"/>
      <c r="G25" s="135"/>
      <c r="H25" s="136"/>
      <c r="I25" s="137"/>
      <c r="J25" s="138" t="str">
        <f t="shared" si="0"/>
        <v/>
      </c>
      <c r="K25" s="139"/>
      <c r="L25" s="140"/>
      <c r="M25" s="141"/>
    </row>
    <row r="26" spans="3:15" ht="15">
      <c r="C26" s="142">
        <f t="shared" si="1"/>
        <v>23</v>
      </c>
      <c r="D26" s="132"/>
      <c r="E26" s="133"/>
      <c r="F26" s="134"/>
      <c r="G26" s="135"/>
      <c r="H26" s="136"/>
      <c r="I26" s="137"/>
      <c r="J26" s="138" t="str">
        <f t="shared" si="0"/>
        <v/>
      </c>
      <c r="K26" s="139"/>
      <c r="L26" s="140"/>
      <c r="M26" s="141"/>
    </row>
    <row r="27" spans="3:15" ht="15">
      <c r="C27" s="142">
        <f t="shared" si="1"/>
        <v>24</v>
      </c>
      <c r="D27" s="132"/>
      <c r="E27" s="133"/>
      <c r="F27" s="134"/>
      <c r="G27" s="135"/>
      <c r="H27" s="136"/>
      <c r="I27" s="137"/>
      <c r="J27" s="138" t="str">
        <f t="shared" si="0"/>
        <v/>
      </c>
      <c r="K27" s="139"/>
      <c r="L27" s="140"/>
      <c r="M27" s="141"/>
    </row>
    <row r="28" spans="3:15" ht="15">
      <c r="C28" s="142">
        <f t="shared" si="1"/>
        <v>25</v>
      </c>
      <c r="D28" s="132"/>
      <c r="E28" s="133"/>
      <c r="F28" s="134"/>
      <c r="G28" s="135"/>
      <c r="H28" s="136"/>
      <c r="I28" s="137"/>
      <c r="J28" s="138" t="str">
        <f t="shared" si="0"/>
        <v/>
      </c>
      <c r="K28" s="139"/>
      <c r="L28" s="140"/>
      <c r="M28" s="141"/>
    </row>
    <row r="29" spans="3:15" ht="15">
      <c r="C29" s="142">
        <f t="shared" si="1"/>
        <v>26</v>
      </c>
      <c r="D29" s="132"/>
      <c r="E29" s="133"/>
      <c r="F29" s="134"/>
      <c r="G29" s="155"/>
      <c r="H29" s="136"/>
      <c r="I29" s="137"/>
      <c r="J29" s="138" t="str">
        <f t="shared" si="0"/>
        <v/>
      </c>
      <c r="K29" s="139"/>
      <c r="L29" s="140"/>
      <c r="M29" s="141"/>
    </row>
    <row r="30" spans="3:15" ht="15">
      <c r="C30" s="142">
        <f t="shared" si="1"/>
        <v>27</v>
      </c>
      <c r="D30" s="132"/>
      <c r="E30" s="133"/>
      <c r="F30" s="134"/>
      <c r="G30" s="155"/>
      <c r="H30" s="136"/>
      <c r="I30" s="137"/>
      <c r="J30" s="138" t="str">
        <f t="shared" si="0"/>
        <v/>
      </c>
      <c r="K30" s="139"/>
      <c r="L30" s="140"/>
      <c r="M30" s="141"/>
    </row>
    <row r="31" spans="3:15" ht="15">
      <c r="C31" s="142">
        <f t="shared" si="1"/>
        <v>28</v>
      </c>
      <c r="D31" s="132"/>
      <c r="E31" s="133"/>
      <c r="F31" s="134"/>
      <c r="G31" s="155"/>
      <c r="H31" s="136"/>
      <c r="I31" s="137"/>
      <c r="J31" s="138" t="str">
        <f t="shared" si="0"/>
        <v/>
      </c>
      <c r="K31" s="139"/>
      <c r="L31" s="140"/>
      <c r="M31" s="141"/>
    </row>
    <row r="32" spans="3:15" ht="15">
      <c r="C32" s="142">
        <f>C31+1</f>
        <v>29</v>
      </c>
      <c r="D32" s="132"/>
      <c r="E32" s="133"/>
      <c r="F32" s="134"/>
      <c r="G32" s="155"/>
      <c r="H32" s="136"/>
      <c r="I32" s="137"/>
      <c r="J32" s="138" t="str">
        <f t="shared" si="0"/>
        <v/>
      </c>
      <c r="K32" s="139"/>
      <c r="L32" s="140"/>
      <c r="M32" s="141"/>
    </row>
    <row r="33" spans="3:13" ht="15">
      <c r="C33" s="142">
        <f t="shared" si="1"/>
        <v>30</v>
      </c>
      <c r="D33" s="132"/>
      <c r="E33" s="133"/>
      <c r="F33" s="134"/>
      <c r="G33" s="155"/>
      <c r="H33" s="136"/>
      <c r="I33" s="137"/>
      <c r="J33" s="138" t="str">
        <f t="shared" si="0"/>
        <v/>
      </c>
      <c r="K33" s="139"/>
      <c r="L33" s="140"/>
      <c r="M33" s="141"/>
    </row>
    <row r="34" spans="3:13" ht="15">
      <c r="C34" s="142">
        <f t="shared" si="1"/>
        <v>31</v>
      </c>
      <c r="D34" s="132"/>
      <c r="E34" s="133"/>
      <c r="F34" s="134"/>
      <c r="G34" s="155"/>
      <c r="H34" s="136"/>
      <c r="I34" s="137"/>
      <c r="J34" s="138" t="str">
        <f t="shared" si="0"/>
        <v/>
      </c>
      <c r="K34" s="139"/>
      <c r="L34" s="140"/>
      <c r="M34" s="141"/>
    </row>
    <row r="35" spans="3:13" ht="15">
      <c r="C35" s="142">
        <f t="shared" si="1"/>
        <v>32</v>
      </c>
      <c r="D35" s="132"/>
      <c r="E35" s="133"/>
      <c r="F35" s="134"/>
      <c r="G35" s="155"/>
      <c r="H35" s="136"/>
      <c r="I35" s="137"/>
      <c r="J35" s="138" t="str">
        <f t="shared" si="0"/>
        <v/>
      </c>
      <c r="K35" s="139"/>
      <c r="L35" s="140"/>
      <c r="M35" s="141"/>
    </row>
    <row r="36" spans="3:13" ht="15">
      <c r="C36" s="142">
        <f t="shared" si="1"/>
        <v>33</v>
      </c>
      <c r="D36" s="132"/>
      <c r="E36" s="133"/>
      <c r="F36" s="134"/>
      <c r="G36" s="155"/>
      <c r="H36" s="136"/>
      <c r="I36" s="137"/>
      <c r="J36" s="138" t="str">
        <f t="shared" si="0"/>
        <v/>
      </c>
      <c r="K36" s="139"/>
      <c r="L36" s="140"/>
      <c r="M36" s="141"/>
    </row>
    <row r="37" spans="3:13" ht="15">
      <c r="C37" s="142">
        <f t="shared" si="1"/>
        <v>34</v>
      </c>
      <c r="D37" s="132"/>
      <c r="E37" s="133"/>
      <c r="F37" s="134"/>
      <c r="G37" s="155"/>
      <c r="H37" s="136"/>
      <c r="I37" s="137"/>
      <c r="J37" s="138" t="str">
        <f t="shared" si="0"/>
        <v/>
      </c>
      <c r="K37" s="139"/>
      <c r="L37" s="140"/>
      <c r="M37" s="141"/>
    </row>
    <row r="38" spans="3:13" ht="15">
      <c r="C38" s="142">
        <f t="shared" si="1"/>
        <v>35</v>
      </c>
      <c r="D38" s="132"/>
      <c r="E38" s="133"/>
      <c r="F38" s="134"/>
      <c r="G38" s="155"/>
      <c r="H38" s="136"/>
      <c r="I38" s="137"/>
      <c r="J38" s="138" t="str">
        <f t="shared" si="0"/>
        <v/>
      </c>
      <c r="K38" s="139"/>
      <c r="L38" s="140"/>
      <c r="M38" s="141"/>
    </row>
    <row r="39" spans="3:13" ht="15">
      <c r="C39" s="142">
        <f t="shared" si="1"/>
        <v>36</v>
      </c>
      <c r="D39" s="132"/>
      <c r="E39" s="133"/>
      <c r="F39" s="134"/>
      <c r="G39" s="155"/>
      <c r="H39" s="136"/>
      <c r="I39" s="137"/>
      <c r="J39" s="138" t="str">
        <f t="shared" si="0"/>
        <v/>
      </c>
      <c r="K39" s="139"/>
      <c r="L39" s="140"/>
      <c r="M39" s="141"/>
    </row>
    <row r="40" spans="3:13" ht="15">
      <c r="C40" s="142">
        <f t="shared" si="1"/>
        <v>37</v>
      </c>
      <c r="D40" s="132"/>
      <c r="E40" s="133"/>
      <c r="F40" s="134"/>
      <c r="G40" s="155"/>
      <c r="H40" s="136"/>
      <c r="I40" s="137"/>
      <c r="J40" s="138" t="str">
        <f t="shared" si="0"/>
        <v/>
      </c>
      <c r="K40" s="139"/>
      <c r="L40" s="140"/>
      <c r="M40" s="141"/>
    </row>
    <row r="41" spans="3:13" ht="15">
      <c r="C41" s="142">
        <f>C40+1</f>
        <v>38</v>
      </c>
      <c r="D41" s="132"/>
      <c r="E41" s="133"/>
      <c r="F41" s="134"/>
      <c r="G41" s="155"/>
      <c r="H41" s="136"/>
      <c r="I41" s="137"/>
      <c r="J41" s="138" t="str">
        <f t="shared" si="0"/>
        <v/>
      </c>
      <c r="K41" s="139"/>
      <c r="L41" s="140"/>
      <c r="M41" s="141"/>
    </row>
    <row r="42" spans="3:13" ht="15">
      <c r="C42" s="142">
        <f t="shared" si="1"/>
        <v>39</v>
      </c>
      <c r="D42" s="132"/>
      <c r="E42" s="133"/>
      <c r="F42" s="134"/>
      <c r="G42" s="155"/>
      <c r="H42" s="136"/>
      <c r="I42" s="137"/>
      <c r="J42" s="138" t="str">
        <f t="shared" si="0"/>
        <v/>
      </c>
      <c r="K42" s="139"/>
      <c r="L42" s="140"/>
      <c r="M42" s="141"/>
    </row>
    <row r="43" spans="3:13" ht="15">
      <c r="C43" s="142">
        <f t="shared" si="1"/>
        <v>40</v>
      </c>
      <c r="D43" s="132"/>
      <c r="E43" s="133"/>
      <c r="F43" s="134"/>
      <c r="G43" s="155"/>
      <c r="H43" s="136"/>
      <c r="I43" s="137"/>
      <c r="J43" s="138" t="str">
        <f t="shared" si="0"/>
        <v/>
      </c>
      <c r="K43" s="139"/>
      <c r="L43" s="140"/>
      <c r="M43" s="141"/>
    </row>
    <row r="44" spans="3:13" ht="15">
      <c r="C44" s="142">
        <f t="shared" si="1"/>
        <v>41</v>
      </c>
      <c r="D44" s="132"/>
      <c r="E44" s="133"/>
      <c r="F44" s="134"/>
      <c r="G44" s="155"/>
      <c r="H44" s="136"/>
      <c r="I44" s="137"/>
      <c r="J44" s="138" t="str">
        <f t="shared" si="0"/>
        <v/>
      </c>
      <c r="K44" s="139"/>
      <c r="L44" s="140"/>
      <c r="M44" s="141"/>
    </row>
    <row r="45" spans="3:13" ht="15">
      <c r="C45" s="142">
        <f t="shared" si="1"/>
        <v>42</v>
      </c>
      <c r="D45" s="132"/>
      <c r="E45" s="133"/>
      <c r="F45" s="134"/>
      <c r="G45" s="155"/>
      <c r="H45" s="136"/>
      <c r="I45" s="137"/>
      <c r="J45" s="138" t="str">
        <f t="shared" si="0"/>
        <v/>
      </c>
      <c r="K45" s="139"/>
      <c r="L45" s="140"/>
      <c r="M45" s="141"/>
    </row>
    <row r="46" spans="3:13" ht="15">
      <c r="C46" s="142">
        <f t="shared" si="1"/>
        <v>43</v>
      </c>
      <c r="D46" s="132"/>
      <c r="E46" s="133"/>
      <c r="F46" s="134"/>
      <c r="G46" s="155"/>
      <c r="H46" s="136"/>
      <c r="I46" s="137"/>
      <c r="J46" s="138" t="str">
        <f t="shared" si="0"/>
        <v/>
      </c>
      <c r="K46" s="139"/>
      <c r="L46" s="140"/>
      <c r="M46" s="141"/>
    </row>
    <row r="47" spans="3:13" ht="15">
      <c r="C47" s="142">
        <f t="shared" si="1"/>
        <v>44</v>
      </c>
      <c r="D47" s="132"/>
      <c r="E47" s="133"/>
      <c r="F47" s="134"/>
      <c r="G47" s="155"/>
      <c r="H47" s="136"/>
      <c r="I47" s="137"/>
      <c r="J47" s="138" t="str">
        <f t="shared" si="0"/>
        <v/>
      </c>
      <c r="K47" s="139"/>
      <c r="L47" s="140"/>
      <c r="M47" s="141"/>
    </row>
    <row r="48" spans="3:13" ht="15">
      <c r="C48" s="142">
        <f t="shared" si="1"/>
        <v>45</v>
      </c>
      <c r="D48" s="132"/>
      <c r="E48" s="133"/>
      <c r="F48" s="134"/>
      <c r="G48" s="155"/>
      <c r="H48" s="136"/>
      <c r="I48" s="137"/>
      <c r="J48" s="138" t="str">
        <f t="shared" si="0"/>
        <v/>
      </c>
      <c r="K48" s="139"/>
      <c r="L48" s="140"/>
      <c r="M48" s="141"/>
    </row>
    <row r="49" spans="3:25" ht="15">
      <c r="C49" s="142">
        <f>C48+1</f>
        <v>46</v>
      </c>
      <c r="D49" s="132"/>
      <c r="E49" s="133"/>
      <c r="F49" s="134"/>
      <c r="G49" s="155"/>
      <c r="H49" s="136"/>
      <c r="I49" s="137"/>
      <c r="J49" s="138" t="str">
        <f t="shared" si="0"/>
        <v/>
      </c>
      <c r="K49" s="139"/>
      <c r="L49" s="140"/>
      <c r="M49" s="141"/>
    </row>
    <row r="50" spans="3:25" ht="15">
      <c r="C50" s="142">
        <f t="shared" si="1"/>
        <v>47</v>
      </c>
      <c r="D50" s="132"/>
      <c r="E50" s="133"/>
      <c r="F50" s="134"/>
      <c r="G50" s="155"/>
      <c r="H50" s="136"/>
      <c r="I50" s="137"/>
      <c r="J50" s="138" t="str">
        <f t="shared" si="0"/>
        <v/>
      </c>
      <c r="K50" s="139"/>
      <c r="L50" s="140"/>
      <c r="M50" s="141"/>
    </row>
    <row r="51" spans="3:25" ht="15">
      <c r="C51" s="142">
        <f t="shared" si="1"/>
        <v>48</v>
      </c>
      <c r="D51" s="132"/>
      <c r="E51" s="133"/>
      <c r="F51" s="134"/>
      <c r="G51" s="155"/>
      <c r="H51" s="136"/>
      <c r="I51" s="137"/>
      <c r="J51" s="138" t="str">
        <f t="shared" si="0"/>
        <v/>
      </c>
      <c r="K51" s="139"/>
      <c r="L51" s="140"/>
      <c r="M51" s="141"/>
    </row>
    <row r="52" spans="3:25" ht="15">
      <c r="C52" s="142">
        <f t="shared" si="1"/>
        <v>49</v>
      </c>
      <c r="D52" s="132"/>
      <c r="E52" s="133"/>
      <c r="F52" s="134"/>
      <c r="G52" s="155"/>
      <c r="H52" s="136"/>
      <c r="I52" s="137"/>
      <c r="J52" s="138" t="str">
        <f t="shared" si="0"/>
        <v/>
      </c>
      <c r="K52" s="139"/>
      <c r="L52" s="140"/>
      <c r="M52" s="141"/>
    </row>
    <row r="53" spans="3:25" ht="15">
      <c r="C53" s="142">
        <f t="shared" si="1"/>
        <v>50</v>
      </c>
      <c r="D53" s="132"/>
      <c r="E53" s="133"/>
      <c r="F53" s="134"/>
      <c r="G53" s="155"/>
      <c r="H53" s="136"/>
      <c r="I53" s="137"/>
      <c r="J53" s="138" t="str">
        <f t="shared" si="0"/>
        <v/>
      </c>
      <c r="K53" s="139"/>
      <c r="L53" s="140"/>
      <c r="M53" s="141"/>
    </row>
    <row r="54" spans="3:25" ht="15">
      <c r="C54" s="142">
        <f t="shared" si="1"/>
        <v>51</v>
      </c>
      <c r="D54" s="132"/>
      <c r="E54" s="133"/>
      <c r="F54" s="134"/>
      <c r="G54" s="155"/>
      <c r="H54" s="136"/>
      <c r="I54" s="137"/>
      <c r="J54" s="138" t="str">
        <f t="shared" si="0"/>
        <v/>
      </c>
      <c r="K54" s="139"/>
      <c r="L54" s="140"/>
      <c r="M54" s="141"/>
    </row>
    <row r="55" spans="3:25" ht="15">
      <c r="C55" s="142">
        <f t="shared" si="1"/>
        <v>52</v>
      </c>
      <c r="D55" s="132"/>
      <c r="E55" s="133"/>
      <c r="F55" s="134"/>
      <c r="G55" s="155"/>
      <c r="H55" s="136"/>
      <c r="I55" s="137"/>
      <c r="J55" s="138" t="str">
        <f t="shared" si="0"/>
        <v/>
      </c>
      <c r="K55" s="139"/>
      <c r="L55" s="140"/>
      <c r="M55" s="141"/>
    </row>
    <row r="56" spans="3:25" ht="15">
      <c r="C56" s="142">
        <f t="shared" si="1"/>
        <v>53</v>
      </c>
      <c r="D56" s="132"/>
      <c r="E56" s="133"/>
      <c r="F56" s="134"/>
      <c r="G56" s="155"/>
      <c r="H56" s="136"/>
      <c r="I56" s="137"/>
      <c r="J56" s="138" t="str">
        <f t="shared" si="0"/>
        <v/>
      </c>
      <c r="K56" s="139"/>
      <c r="L56" s="140"/>
      <c r="M56" s="141"/>
    </row>
    <row r="57" spans="3:25" ht="15">
      <c r="C57" s="142">
        <f t="shared" si="1"/>
        <v>54</v>
      </c>
      <c r="D57" s="132"/>
      <c r="E57" s="133"/>
      <c r="F57" s="134"/>
      <c r="G57" s="155"/>
      <c r="H57" s="136"/>
      <c r="I57" s="137"/>
      <c r="J57" s="138" t="str">
        <f t="shared" si="0"/>
        <v/>
      </c>
      <c r="K57" s="139"/>
      <c r="L57" s="140"/>
      <c r="M57" s="141"/>
    </row>
    <row r="58" spans="3:25" ht="15">
      <c r="C58" s="142">
        <f t="shared" si="1"/>
        <v>55</v>
      </c>
      <c r="D58" s="132"/>
      <c r="E58" s="133"/>
      <c r="F58" s="134"/>
      <c r="G58" s="155"/>
      <c r="H58" s="136"/>
      <c r="I58" s="137"/>
      <c r="J58" s="138" t="str">
        <f t="shared" si="0"/>
        <v/>
      </c>
      <c r="K58" s="139"/>
      <c r="L58" s="140"/>
      <c r="M58" s="141"/>
    </row>
    <row r="59" spans="3:25" ht="15">
      <c r="C59" s="142">
        <f t="shared" si="1"/>
        <v>56</v>
      </c>
      <c r="D59" s="132"/>
      <c r="E59" s="133"/>
      <c r="F59" s="134"/>
      <c r="G59" s="155"/>
      <c r="H59" s="136"/>
      <c r="I59" s="137"/>
      <c r="J59" s="138" t="str">
        <f t="shared" si="0"/>
        <v/>
      </c>
      <c r="K59" s="139"/>
      <c r="L59" s="140"/>
      <c r="M59" s="141"/>
    </row>
    <row r="60" spans="3:25" ht="15">
      <c r="C60" s="142">
        <f t="shared" si="1"/>
        <v>57</v>
      </c>
      <c r="D60" s="132"/>
      <c r="E60" s="133"/>
      <c r="F60" s="134"/>
      <c r="G60" s="155"/>
      <c r="H60" s="136"/>
      <c r="I60" s="137"/>
      <c r="J60" s="138" t="str">
        <f t="shared" si="0"/>
        <v/>
      </c>
      <c r="K60" s="139"/>
      <c r="L60" s="140"/>
      <c r="M60" s="141"/>
    </row>
    <row r="61" spans="3:25" ht="15">
      <c r="C61" s="142">
        <f t="shared" si="1"/>
        <v>58</v>
      </c>
      <c r="D61" s="132"/>
      <c r="E61" s="133"/>
      <c r="F61" s="134"/>
      <c r="G61" s="155"/>
      <c r="H61" s="136"/>
      <c r="I61" s="137"/>
      <c r="J61" s="138" t="str">
        <f t="shared" ref="J61:J62" si="2">IF(I61=135,"KHz",IF(I61=475,"KHz",IF(I61=1.2,"GHz",IF(I61=2.4,"GHz",IF(I61=5.6,"GHz",IF(I61&gt;0,"MHz",""))))))</f>
        <v/>
      </c>
      <c r="K61" s="139"/>
      <c r="L61" s="140"/>
      <c r="M61" s="141"/>
    </row>
    <row r="62" spans="3:25" ht="15">
      <c r="C62" s="142">
        <f t="shared" si="1"/>
        <v>59</v>
      </c>
      <c r="D62" s="132"/>
      <c r="E62" s="133"/>
      <c r="F62" s="134"/>
      <c r="G62" s="155"/>
      <c r="H62" s="136"/>
      <c r="I62" s="137"/>
      <c r="J62" s="138" t="str">
        <f t="shared" si="2"/>
        <v/>
      </c>
      <c r="K62" s="139"/>
      <c r="L62" s="140"/>
      <c r="M62" s="141"/>
    </row>
    <row r="63" spans="3:25" ht="15.75" thickBot="1">
      <c r="C63" s="143">
        <f t="shared" si="1"/>
        <v>60</v>
      </c>
      <c r="D63" s="144"/>
      <c r="E63" s="145"/>
      <c r="F63" s="146"/>
      <c r="G63" s="156"/>
      <c r="H63" s="147"/>
      <c r="I63" s="148"/>
      <c r="J63" s="149" t="str">
        <f t="shared" si="0"/>
        <v/>
      </c>
      <c r="K63" s="150"/>
      <c r="L63" s="151"/>
      <c r="M63" s="152"/>
    </row>
    <row r="64" spans="3:25" ht="13.5"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</row>
    <row r="65" spans="2:26" ht="13.5"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</row>
    <row r="66" spans="2:26"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53"/>
      <c r="P66" s="153"/>
      <c r="Q66" s="154"/>
      <c r="R66" s="154"/>
      <c r="S66" s="154"/>
      <c r="T66" s="154"/>
      <c r="U66" s="154"/>
      <c r="V66" s="154"/>
      <c r="W66" s="154"/>
      <c r="X66" s="154"/>
      <c r="Y66" s="154"/>
      <c r="Z66" s="154"/>
    </row>
    <row r="67" spans="2:26"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53"/>
      <c r="P67" s="153"/>
      <c r="Q67" s="154"/>
      <c r="R67" s="154"/>
      <c r="S67" s="154"/>
      <c r="T67" s="154"/>
      <c r="U67" s="154"/>
      <c r="V67" s="154"/>
      <c r="W67" s="154"/>
      <c r="X67" s="154"/>
      <c r="Y67" s="154"/>
      <c r="Z67" s="154"/>
    </row>
    <row r="68" spans="2:26" ht="13.5"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302"/>
      <c r="P68" s="302"/>
      <c r="Q68" s="302"/>
      <c r="R68" s="302"/>
      <c r="S68" s="302"/>
      <c r="T68" s="302"/>
      <c r="U68" s="302"/>
      <c r="V68" s="302"/>
      <c r="W68" s="302"/>
      <c r="X68" s="154"/>
      <c r="Y68" s="154"/>
      <c r="Z68" s="154"/>
    </row>
    <row r="69" spans="2:26" ht="13.5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302"/>
      <c r="P69" s="302"/>
      <c r="Q69" s="302"/>
      <c r="R69" s="302"/>
      <c r="S69" s="302"/>
      <c r="T69" s="302"/>
      <c r="U69" s="302"/>
      <c r="V69" s="302"/>
      <c r="W69" s="302"/>
      <c r="X69" s="154"/>
      <c r="Y69" s="154"/>
      <c r="Z69" s="154"/>
    </row>
    <row r="70" spans="2:26" ht="13.5"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302"/>
      <c r="P70" s="302"/>
      <c r="Q70" s="302"/>
      <c r="R70" s="302"/>
      <c r="S70" s="302"/>
      <c r="T70" s="302"/>
      <c r="U70" s="302"/>
      <c r="V70" s="302"/>
      <c r="W70" s="302"/>
      <c r="X70" s="154"/>
      <c r="Y70" s="154"/>
      <c r="Z70" s="154"/>
    </row>
    <row r="71" spans="2:26" ht="13.5"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302"/>
      <c r="P71" s="302"/>
      <c r="Q71" s="302"/>
      <c r="R71" s="302"/>
      <c r="S71" s="302"/>
      <c r="T71" s="302"/>
      <c r="U71" s="302"/>
      <c r="V71" s="302"/>
      <c r="W71" s="302"/>
      <c r="X71" s="154"/>
      <c r="Y71" s="154"/>
      <c r="Z71" s="154"/>
    </row>
    <row r="72" spans="2:26" ht="13.5"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302"/>
      <c r="P72" s="302"/>
      <c r="Q72" s="302"/>
      <c r="R72" s="302"/>
      <c r="S72" s="302"/>
      <c r="T72" s="302"/>
      <c r="U72" s="302"/>
      <c r="V72" s="302"/>
      <c r="W72" s="302"/>
      <c r="X72" s="154"/>
      <c r="Y72" s="154"/>
      <c r="Z72" s="154"/>
    </row>
    <row r="73" spans="2:26" ht="13.5"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302"/>
      <c r="P73" s="302"/>
      <c r="Q73" s="302"/>
      <c r="R73" s="302"/>
      <c r="S73" s="302"/>
      <c r="T73" s="302"/>
      <c r="U73" s="302"/>
      <c r="V73" s="302"/>
      <c r="W73" s="302"/>
      <c r="X73" s="154"/>
      <c r="Y73" s="154"/>
      <c r="Z73" s="154"/>
    </row>
    <row r="74" spans="2:26" ht="13.5"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302"/>
      <c r="P74" s="302"/>
      <c r="Q74" s="302"/>
      <c r="R74" s="302"/>
      <c r="S74" s="302"/>
      <c r="T74" s="302"/>
      <c r="U74" s="302"/>
      <c r="V74" s="302"/>
      <c r="W74" s="302"/>
      <c r="X74" s="154"/>
      <c r="Y74" s="154"/>
      <c r="Z74" s="154"/>
    </row>
    <row r="75" spans="2:26" ht="13.5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302"/>
      <c r="P75" s="302"/>
      <c r="Q75" s="302"/>
      <c r="R75" s="302"/>
      <c r="S75" s="302"/>
      <c r="T75" s="302"/>
      <c r="U75" s="302"/>
      <c r="V75" s="302"/>
      <c r="W75" s="302"/>
      <c r="X75" s="154"/>
      <c r="Y75" s="154"/>
      <c r="Z75" s="154"/>
    </row>
    <row r="76" spans="2:26" ht="13.5"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302"/>
      <c r="P76" s="302"/>
      <c r="Q76" s="302"/>
      <c r="R76" s="302"/>
      <c r="S76" s="302"/>
      <c r="T76" s="302"/>
      <c r="U76" s="302"/>
      <c r="V76" s="302"/>
      <c r="W76" s="302"/>
      <c r="X76" s="154"/>
      <c r="Y76" s="154"/>
      <c r="Z76" s="154"/>
    </row>
    <row r="77" spans="2:26" ht="13.5"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302"/>
      <c r="P77" s="302"/>
      <c r="Q77" s="302"/>
      <c r="R77" s="302"/>
      <c r="S77" s="302"/>
      <c r="T77" s="302"/>
      <c r="U77" s="302"/>
      <c r="V77" s="302"/>
      <c r="W77" s="302"/>
      <c r="X77" s="154"/>
      <c r="Y77" s="154"/>
      <c r="Z77" s="154"/>
    </row>
    <row r="78" spans="2:26" ht="13.5"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302"/>
      <c r="P78" s="302"/>
      <c r="Q78" s="302"/>
      <c r="R78" s="302"/>
      <c r="S78" s="302"/>
      <c r="T78" s="302"/>
      <c r="U78" s="302"/>
      <c r="V78" s="302"/>
      <c r="W78" s="302"/>
      <c r="X78" s="154"/>
      <c r="Y78" s="154"/>
      <c r="Z78" s="154"/>
    </row>
    <row r="79" spans="2:26" ht="13.5"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302"/>
      <c r="P79" s="302"/>
      <c r="Q79" s="302"/>
      <c r="R79" s="302"/>
      <c r="S79" s="302"/>
      <c r="T79" s="302"/>
      <c r="U79" s="302"/>
      <c r="V79" s="302"/>
      <c r="W79" s="302"/>
      <c r="X79" s="154"/>
      <c r="Y79" s="154"/>
      <c r="Z79" s="154"/>
    </row>
    <row r="80" spans="2:26" ht="13.5"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302"/>
      <c r="P80" s="302"/>
      <c r="Q80" s="302"/>
      <c r="R80" s="302"/>
      <c r="S80" s="302"/>
      <c r="T80" s="302"/>
      <c r="U80" s="302"/>
      <c r="V80" s="302"/>
      <c r="W80" s="302"/>
      <c r="X80" s="154"/>
      <c r="Y80" s="154"/>
      <c r="Z80" s="154"/>
    </row>
    <row r="81" spans="2:26" ht="13.5"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302"/>
      <c r="P81" s="302"/>
      <c r="Q81" s="302"/>
      <c r="R81" s="302"/>
      <c r="S81" s="302"/>
      <c r="T81" s="302"/>
      <c r="U81" s="302"/>
      <c r="V81" s="302"/>
      <c r="W81" s="302"/>
      <c r="X81" s="154"/>
      <c r="Y81" s="154"/>
      <c r="Z81" s="154"/>
    </row>
    <row r="82" spans="2:26" ht="13.5"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302"/>
      <c r="P82" s="302"/>
      <c r="Q82" s="302"/>
      <c r="R82" s="302"/>
      <c r="S82" s="302"/>
      <c r="T82" s="302"/>
      <c r="U82" s="302"/>
      <c r="V82" s="302"/>
      <c r="W82" s="302"/>
      <c r="X82" s="154"/>
      <c r="Y82" s="154"/>
      <c r="Z82" s="154"/>
    </row>
    <row r="83" spans="2:26" ht="13.5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302"/>
      <c r="P83" s="302"/>
      <c r="Q83" s="302"/>
      <c r="R83" s="302"/>
      <c r="S83" s="302"/>
      <c r="T83" s="302"/>
      <c r="U83" s="302"/>
      <c r="V83" s="302"/>
      <c r="W83" s="302"/>
      <c r="X83" s="154"/>
      <c r="Y83" s="154"/>
      <c r="Z83" s="154"/>
    </row>
    <row r="84" spans="2:26" ht="13.5"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302"/>
      <c r="P84" s="302"/>
      <c r="Q84" s="302"/>
      <c r="R84" s="302"/>
      <c r="S84" s="302"/>
      <c r="T84" s="302"/>
      <c r="U84" s="302"/>
      <c r="V84" s="302"/>
      <c r="W84" s="302"/>
      <c r="X84" s="154"/>
      <c r="Y84" s="154"/>
      <c r="Z84" s="154"/>
    </row>
    <row r="85" spans="2:26" ht="13.5"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302"/>
      <c r="P85" s="302"/>
      <c r="Q85" s="302"/>
      <c r="R85" s="302"/>
      <c r="S85" s="302"/>
      <c r="T85" s="302"/>
      <c r="U85" s="302"/>
      <c r="V85" s="302"/>
      <c r="W85" s="302"/>
      <c r="X85" s="154"/>
      <c r="Y85" s="154"/>
      <c r="Z85" s="154"/>
    </row>
    <row r="86" spans="2:26" ht="13.5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302"/>
      <c r="P86" s="302"/>
      <c r="Q86" s="302"/>
      <c r="R86" s="302"/>
      <c r="S86" s="302"/>
      <c r="T86" s="302"/>
      <c r="U86" s="302"/>
      <c r="V86" s="302"/>
      <c r="W86" s="302"/>
      <c r="X86" s="154"/>
      <c r="Y86" s="154"/>
      <c r="Z86" s="154"/>
    </row>
    <row r="87" spans="2:26" ht="13.5"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302"/>
      <c r="P87" s="302"/>
      <c r="Q87" s="302"/>
      <c r="R87" s="302"/>
      <c r="S87" s="302"/>
      <c r="T87" s="302"/>
      <c r="U87" s="302"/>
      <c r="V87" s="302"/>
      <c r="W87" s="302"/>
      <c r="X87" s="154"/>
      <c r="Y87" s="154"/>
      <c r="Z87" s="154"/>
    </row>
    <row r="88" spans="2:26" ht="13.5"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302"/>
      <c r="P88" s="302"/>
      <c r="Q88" s="302"/>
      <c r="R88" s="302"/>
      <c r="S88" s="302"/>
      <c r="T88" s="302"/>
      <c r="U88" s="302"/>
      <c r="V88" s="302"/>
      <c r="W88" s="302"/>
      <c r="X88" s="154"/>
      <c r="Y88" s="154"/>
      <c r="Z88" s="154"/>
    </row>
    <row r="89" spans="2:26" ht="13.5"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302"/>
      <c r="P89" s="302"/>
      <c r="Q89" s="302"/>
      <c r="R89" s="302"/>
      <c r="S89" s="302"/>
      <c r="T89" s="302"/>
      <c r="U89" s="302"/>
      <c r="V89" s="302"/>
      <c r="W89" s="302"/>
      <c r="X89" s="154"/>
      <c r="Y89" s="154"/>
      <c r="Z89" s="154"/>
    </row>
    <row r="90" spans="2:26" ht="13.5"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302"/>
      <c r="P90" s="302"/>
      <c r="Q90" s="302"/>
      <c r="R90" s="302"/>
      <c r="S90" s="302"/>
      <c r="T90" s="302"/>
      <c r="U90" s="302"/>
      <c r="V90" s="302"/>
      <c r="W90" s="302"/>
      <c r="X90" s="154"/>
      <c r="Y90" s="154"/>
      <c r="Z90" s="154"/>
    </row>
    <row r="91" spans="2:26" ht="13.5"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302"/>
      <c r="P91" s="302"/>
      <c r="Q91" s="302"/>
      <c r="R91" s="302"/>
      <c r="S91" s="302"/>
      <c r="T91" s="302"/>
      <c r="U91" s="302"/>
      <c r="V91" s="302"/>
      <c r="W91" s="302"/>
      <c r="X91" s="154"/>
      <c r="Y91" s="154"/>
      <c r="Z91" s="154"/>
    </row>
    <row r="92" spans="2:26" ht="13.5"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302"/>
      <c r="P92" s="302"/>
      <c r="Q92" s="302"/>
      <c r="R92" s="302"/>
      <c r="S92" s="302"/>
      <c r="T92" s="302"/>
      <c r="U92" s="302"/>
      <c r="V92" s="302"/>
      <c r="W92" s="302"/>
      <c r="X92" s="154"/>
      <c r="Y92" s="154"/>
      <c r="Z92" s="154"/>
    </row>
    <row r="93" spans="2:26" ht="13.5"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302"/>
      <c r="P93" s="302"/>
      <c r="Q93" s="302"/>
      <c r="R93" s="302"/>
      <c r="S93" s="302"/>
      <c r="T93" s="302"/>
      <c r="U93" s="302"/>
      <c r="V93" s="302"/>
      <c r="W93" s="302"/>
      <c r="X93" s="154"/>
      <c r="Y93" s="154"/>
      <c r="Z93" s="154"/>
    </row>
    <row r="94" spans="2:26" ht="13.5"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302"/>
      <c r="P94" s="302"/>
      <c r="Q94" s="302"/>
      <c r="R94" s="302"/>
      <c r="S94" s="302"/>
      <c r="T94" s="302"/>
      <c r="U94" s="302"/>
      <c r="V94" s="302"/>
      <c r="W94" s="302"/>
      <c r="X94" s="154"/>
      <c r="Y94" s="154"/>
      <c r="Z94" s="154"/>
    </row>
    <row r="95" spans="2:26" ht="13.5"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302"/>
      <c r="P95" s="302"/>
      <c r="Q95" s="302"/>
      <c r="R95" s="302"/>
      <c r="S95" s="302"/>
      <c r="T95" s="302"/>
      <c r="U95" s="302"/>
      <c r="V95" s="302"/>
      <c r="W95" s="302"/>
      <c r="X95" s="154"/>
      <c r="Y95" s="154"/>
      <c r="Z95" s="154"/>
    </row>
    <row r="96" spans="2:26" ht="13.5"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302"/>
      <c r="P96" s="302"/>
      <c r="Q96" s="302"/>
      <c r="R96" s="302"/>
      <c r="S96" s="302"/>
      <c r="T96" s="302"/>
      <c r="U96" s="302"/>
      <c r="V96" s="302"/>
      <c r="W96" s="302"/>
      <c r="X96" s="154"/>
      <c r="Y96" s="154"/>
      <c r="Z96" s="154"/>
    </row>
    <row r="97" spans="2:26" ht="13.5"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302"/>
      <c r="P97" s="302"/>
      <c r="Q97" s="302"/>
      <c r="R97" s="302"/>
      <c r="S97" s="302"/>
      <c r="T97" s="302"/>
      <c r="U97" s="302"/>
      <c r="V97" s="302"/>
      <c r="W97" s="302"/>
      <c r="X97" s="154"/>
      <c r="Y97" s="154"/>
      <c r="Z97" s="154"/>
    </row>
    <row r="98" spans="2:26" ht="13.5"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302"/>
      <c r="P98" s="302"/>
      <c r="Q98" s="302"/>
      <c r="R98" s="302"/>
      <c r="S98" s="302"/>
      <c r="T98" s="302"/>
      <c r="U98" s="302"/>
      <c r="V98" s="302"/>
      <c r="W98" s="302"/>
      <c r="X98" s="154"/>
      <c r="Y98" s="154"/>
      <c r="Z98" s="154"/>
    </row>
    <row r="99" spans="2:26" ht="13.5">
      <c r="O99" s="302"/>
      <c r="P99" s="302"/>
      <c r="Q99" s="302"/>
      <c r="R99" s="302"/>
      <c r="S99" s="302"/>
      <c r="T99" s="302"/>
      <c r="U99" s="302"/>
      <c r="V99" s="302"/>
      <c r="W99" s="302"/>
      <c r="X99" s="154"/>
      <c r="Y99" s="154"/>
      <c r="Z99" s="154"/>
    </row>
    <row r="100" spans="2:26" ht="13.5">
      <c r="O100" s="302"/>
      <c r="P100" s="302"/>
      <c r="Q100" s="302"/>
      <c r="R100" s="302"/>
      <c r="S100" s="302"/>
      <c r="T100" s="302"/>
      <c r="U100" s="302"/>
      <c r="V100" s="302"/>
      <c r="W100" s="302"/>
      <c r="X100" s="154"/>
      <c r="Y100" s="154"/>
      <c r="Z100" s="154"/>
    </row>
    <row r="101" spans="2:26">
      <c r="O101" s="153"/>
      <c r="P101" s="153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</row>
    <row r="102" spans="2:26">
      <c r="O102" s="153"/>
      <c r="P102" s="153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</row>
    <row r="103" spans="2:26">
      <c r="O103" s="153"/>
      <c r="P103" s="153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</row>
    <row r="104" spans="2:26">
      <c r="O104" s="153"/>
      <c r="P104" s="153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</row>
  </sheetData>
  <sheetProtection sheet="1" objects="1" scenarios="1" formatCells="0" selectLockedCells="1"/>
  <mergeCells count="49">
    <mergeCell ref="B94:N94"/>
    <mergeCell ref="B95:N95"/>
    <mergeCell ref="B96:N96"/>
    <mergeCell ref="B97:N97"/>
    <mergeCell ref="B98:N98"/>
    <mergeCell ref="B93:N93"/>
    <mergeCell ref="B82:N82"/>
    <mergeCell ref="B83:N83"/>
    <mergeCell ref="B84:N84"/>
    <mergeCell ref="B85:N85"/>
    <mergeCell ref="B86:N86"/>
    <mergeCell ref="B87:N87"/>
    <mergeCell ref="B88:N88"/>
    <mergeCell ref="B89:N89"/>
    <mergeCell ref="B90:N90"/>
    <mergeCell ref="B91:N91"/>
    <mergeCell ref="B92:N92"/>
    <mergeCell ref="B81:N81"/>
    <mergeCell ref="B67:N67"/>
    <mergeCell ref="B68:N68"/>
    <mergeCell ref="O68:W100"/>
    <mergeCell ref="B69:N69"/>
    <mergeCell ref="B70:N70"/>
    <mergeCell ref="B71:N71"/>
    <mergeCell ref="B72:N72"/>
    <mergeCell ref="B73:N73"/>
    <mergeCell ref="B74:N74"/>
    <mergeCell ref="B75:N75"/>
    <mergeCell ref="B76:N76"/>
    <mergeCell ref="B77:N77"/>
    <mergeCell ref="B78:N78"/>
    <mergeCell ref="B79:N79"/>
    <mergeCell ref="B80:N80"/>
    <mergeCell ref="B66:N66"/>
    <mergeCell ref="D1:F1"/>
    <mergeCell ref="G1:I1"/>
    <mergeCell ref="J1:M1"/>
    <mergeCell ref="O1:V2"/>
    <mergeCell ref="C2:E2"/>
    <mergeCell ref="F2:F3"/>
    <mergeCell ref="G2:G3"/>
    <mergeCell ref="H2:H3"/>
    <mergeCell ref="I2:J3"/>
    <mergeCell ref="K2:K3"/>
    <mergeCell ref="L2:L3"/>
    <mergeCell ref="M2:M3"/>
    <mergeCell ref="N64:Y64"/>
    <mergeCell ref="C65:M65"/>
    <mergeCell ref="N65:Y65"/>
  </mergeCells>
  <phoneticPr fontId="2"/>
  <conditionalFormatting sqref="D4:G63 I4:L63">
    <cfRule type="notContainsBlanks" dxfId="4" priority="6">
      <formula>LEN(TRIM(D4))&gt;0</formula>
    </cfRule>
  </conditionalFormatting>
  <conditionalFormatting sqref="C37:C63">
    <cfRule type="cellIs" dxfId="3" priority="5" operator="greaterThan">
      <formula>60</formula>
    </cfRule>
  </conditionalFormatting>
  <conditionalFormatting sqref="M4:M63">
    <cfRule type="notContainsBlanks" dxfId="2" priority="4">
      <formula>LEN(TRIM(M4))&gt;0</formula>
    </cfRule>
  </conditionalFormatting>
  <conditionalFormatting sqref="H4:H63">
    <cfRule type="notContainsBlanks" dxfId="1" priority="2">
      <formula>LEN(TRIM(H4))&gt;0</formula>
    </cfRule>
  </conditionalFormatting>
  <conditionalFormatting sqref="D1">
    <cfRule type="cellIs" dxfId="0" priority="1" operator="equal">
      <formula>0</formula>
    </cfRule>
  </conditionalFormatting>
  <dataValidations count="5">
    <dataValidation imeMode="off" allowBlank="1" showInputMessage="1" showErrorMessage="1" sqref="L4:M63 I4:I63 D4:G63"/>
    <dataValidation type="list" allowBlank="1" showInputMessage="1" showErrorMessage="1" sqref="K4:K63">
      <formula1>$Q$4:$Q$13</formula1>
    </dataValidation>
    <dataValidation type="list" allowBlank="1" showInputMessage="1" showErrorMessage="1" sqref="Q29">
      <formula1>$Q$29:$Q$40</formula1>
    </dataValidation>
    <dataValidation type="list" allowBlank="1" showInputMessage="1" showErrorMessage="1" sqref="O40">
      <formula1>$Q$30:$Q$40</formula1>
    </dataValidation>
    <dataValidation type="list" allowBlank="1" showInputMessage="1" showErrorMessage="1" sqref="H4:H63">
      <formula1>$O$4:$O$17</formula1>
    </dataValidation>
  </dataValidations>
  <pageMargins left="0.59055118110236227" right="0.51181102362204722" top="0.19685039370078741" bottom="0.19685039370078741" header="0.31496062992125984" footer="0.31496062992125984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Award Rules</vt:lpstr>
      <vt:lpstr>Three Letter Code Chart</vt:lpstr>
      <vt:lpstr>APPLICATION ・Log_1</vt:lpstr>
      <vt:lpstr>【Log_2】</vt:lpstr>
      <vt:lpstr>【Log_2】!Print_Area</vt:lpstr>
      <vt:lpstr>'APPLICATION ・Log_1'!Print_Area</vt:lpstr>
      <vt:lpstr>'Award Rules'!Print_Area</vt:lpstr>
      <vt:lpstr>'Three Letter Code Chart'!Print_Area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2021-02-12T03:43:43Z</dcterms:modified>
</cp:coreProperties>
</file>