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aka2m\contesuto\"/>
    </mc:Choice>
  </mc:AlternateContent>
  <xr:revisionPtr revIDLastSave="0" documentId="13_ncr:1_{6E35CEB4-518E-4BF0-8AAE-A9259681F89B}" xr6:coauthVersionLast="47" xr6:coauthVersionMax="47" xr10:uidLastSave="{00000000-0000-0000-0000-000000000000}"/>
  <bookViews>
    <workbookView xWindow="-110" yWindow="-110" windowWidth="19420" windowHeight="10300" xr2:uid="{4028BD50-62DA-4D43-824B-2E33A7761D9A}"/>
  </bookViews>
  <sheets>
    <sheet name="ログ" sheetId="1" r:id="rId1"/>
    <sheet name="サマリーシート" sheetId="3" r:id="rId2"/>
    <sheet name="ログシート" sheetId="4" r:id="rId3"/>
    <sheet name="操作手順書" sheetId="5" r:id="rId4"/>
    <sheet name="会員一覧" sheetId="2" r:id="rId5"/>
  </sheets>
  <definedNames>
    <definedName name="_xlnm.Print_Area" localSheetId="2">ログシート!$A$1:$M$406</definedName>
    <definedName name="_xlnm.Print_Area" localSheetId="3">操作手順書!$A$1:$K$126</definedName>
  </definedNames>
  <calcPr calcId="191029"/>
</workbook>
</file>

<file path=xl/calcChain.xml><?xml version="1.0" encoding="utf-8"?>
<calcChain xmlns="http://schemas.openxmlformats.org/spreadsheetml/2006/main">
  <c r="T1025" i="1" l="1"/>
  <c r="S1025" i="1"/>
  <c r="W10" i="1"/>
  <c r="V10" i="1"/>
  <c r="S10" i="1" s="1"/>
  <c r="S1024" i="1"/>
  <c r="T1024" i="1"/>
  <c r="S1023" i="1"/>
  <c r="T1023" i="1"/>
  <c r="S1022" i="1"/>
  <c r="T1022" i="1"/>
  <c r="S1021" i="1"/>
  <c r="T1021" i="1"/>
  <c r="S1020" i="1"/>
  <c r="T1020" i="1"/>
  <c r="S1019" i="1"/>
  <c r="T1019" i="1"/>
  <c r="S1018" i="1"/>
  <c r="T1018" i="1"/>
  <c r="S1017" i="1"/>
  <c r="T1017" i="1"/>
  <c r="S1016" i="1"/>
  <c r="T1016" i="1"/>
  <c r="S1015" i="1"/>
  <c r="T1015" i="1"/>
  <c r="S1014" i="1"/>
  <c r="T1014" i="1"/>
  <c r="S1013" i="1"/>
  <c r="T1013" i="1"/>
  <c r="S1012" i="1"/>
  <c r="T1012" i="1"/>
  <c r="S1011" i="1"/>
  <c r="T1011" i="1"/>
  <c r="S1010" i="1"/>
  <c r="T1010" i="1"/>
  <c r="S1009" i="1"/>
  <c r="T1009" i="1"/>
  <c r="S1008" i="1"/>
  <c r="T1008" i="1"/>
  <c r="S1007" i="1"/>
  <c r="T1007" i="1"/>
  <c r="S1006" i="1"/>
  <c r="T1006" i="1"/>
  <c r="S1005" i="1"/>
  <c r="T1005" i="1"/>
  <c r="S1004" i="1"/>
  <c r="T1004" i="1"/>
  <c r="S1003" i="1"/>
  <c r="T1003" i="1"/>
  <c r="S1002" i="1"/>
  <c r="T1002" i="1"/>
  <c r="S1001" i="1"/>
  <c r="T1001" i="1"/>
  <c r="S1000" i="1"/>
  <c r="T1000" i="1"/>
  <c r="S999" i="1"/>
  <c r="T999" i="1"/>
  <c r="S998" i="1"/>
  <c r="T998" i="1"/>
  <c r="S997" i="1"/>
  <c r="T997" i="1"/>
  <c r="S996" i="1"/>
  <c r="T996" i="1"/>
  <c r="S995" i="1"/>
  <c r="T995" i="1"/>
  <c r="S994" i="1"/>
  <c r="T994" i="1"/>
  <c r="S993" i="1"/>
  <c r="T993" i="1"/>
  <c r="S992" i="1"/>
  <c r="T992" i="1"/>
  <c r="S991" i="1"/>
  <c r="T991" i="1"/>
  <c r="S990" i="1"/>
  <c r="T990" i="1"/>
  <c r="S989" i="1"/>
  <c r="T989" i="1"/>
  <c r="S988" i="1"/>
  <c r="T988" i="1"/>
  <c r="S987" i="1"/>
  <c r="T987" i="1"/>
  <c r="S986" i="1"/>
  <c r="T986" i="1"/>
  <c r="S985" i="1"/>
  <c r="T985" i="1"/>
  <c r="S984" i="1"/>
  <c r="T984" i="1"/>
  <c r="S983" i="1"/>
  <c r="T983" i="1"/>
  <c r="S982" i="1"/>
  <c r="T982" i="1"/>
  <c r="S981" i="1"/>
  <c r="T981" i="1"/>
  <c r="S980" i="1"/>
  <c r="T980" i="1"/>
  <c r="S979" i="1"/>
  <c r="T979" i="1"/>
  <c r="S978" i="1"/>
  <c r="T978" i="1"/>
  <c r="S977" i="1"/>
  <c r="T977" i="1"/>
  <c r="S976" i="1"/>
  <c r="T976" i="1"/>
  <c r="S975" i="1"/>
  <c r="T975" i="1"/>
  <c r="S974" i="1"/>
  <c r="T974" i="1"/>
  <c r="S973" i="1"/>
  <c r="T973" i="1"/>
  <c r="S972" i="1"/>
  <c r="T972" i="1"/>
  <c r="S971" i="1"/>
  <c r="T971" i="1"/>
  <c r="S970" i="1"/>
  <c r="T970" i="1"/>
  <c r="S969" i="1"/>
  <c r="T969" i="1"/>
  <c r="S968" i="1"/>
  <c r="T968" i="1"/>
  <c r="S967" i="1"/>
  <c r="T967" i="1"/>
  <c r="S966" i="1"/>
  <c r="T966" i="1"/>
  <c r="S965" i="1"/>
  <c r="T965" i="1"/>
  <c r="S964" i="1"/>
  <c r="T964" i="1"/>
  <c r="S963" i="1"/>
  <c r="T963" i="1"/>
  <c r="S962" i="1"/>
  <c r="T962" i="1"/>
  <c r="S961" i="1"/>
  <c r="T961" i="1"/>
  <c r="S960" i="1"/>
  <c r="T960" i="1"/>
  <c r="S959" i="1"/>
  <c r="T959" i="1"/>
  <c r="S958" i="1"/>
  <c r="T958" i="1"/>
  <c r="S957" i="1"/>
  <c r="T957" i="1"/>
  <c r="S956" i="1"/>
  <c r="T956" i="1"/>
  <c r="S955" i="1"/>
  <c r="T955" i="1"/>
  <c r="S954" i="1"/>
  <c r="T954" i="1"/>
  <c r="S953" i="1"/>
  <c r="T953" i="1"/>
  <c r="S952" i="1"/>
  <c r="T952" i="1"/>
  <c r="S951" i="1"/>
  <c r="T951" i="1"/>
  <c r="S950" i="1"/>
  <c r="T950" i="1"/>
  <c r="S949" i="1"/>
  <c r="T949" i="1"/>
  <c r="S948" i="1"/>
  <c r="T948" i="1"/>
  <c r="S947" i="1"/>
  <c r="T947" i="1"/>
  <c r="S946" i="1"/>
  <c r="T946" i="1"/>
  <c r="S945" i="1"/>
  <c r="T945" i="1"/>
  <c r="S944" i="1"/>
  <c r="T944" i="1"/>
  <c r="S943" i="1"/>
  <c r="T943" i="1"/>
  <c r="S942" i="1"/>
  <c r="T942" i="1"/>
  <c r="S941" i="1"/>
  <c r="T941" i="1"/>
  <c r="S940" i="1"/>
  <c r="T940" i="1"/>
  <c r="S939" i="1"/>
  <c r="T939" i="1"/>
  <c r="S938" i="1"/>
  <c r="T938" i="1"/>
  <c r="S937" i="1"/>
  <c r="T937" i="1"/>
  <c r="S936" i="1"/>
  <c r="T936" i="1"/>
  <c r="S935" i="1"/>
  <c r="T935" i="1"/>
  <c r="S934" i="1"/>
  <c r="T934" i="1"/>
  <c r="S933" i="1"/>
  <c r="T933" i="1"/>
  <c r="S932" i="1"/>
  <c r="T932" i="1"/>
  <c r="S931" i="1"/>
  <c r="T931" i="1"/>
  <c r="S930" i="1"/>
  <c r="T930" i="1"/>
  <c r="S929" i="1"/>
  <c r="T929" i="1"/>
  <c r="S928" i="1"/>
  <c r="T928" i="1"/>
  <c r="S927" i="1"/>
  <c r="T927" i="1"/>
  <c r="S926" i="1"/>
  <c r="T926" i="1"/>
  <c r="S925" i="1"/>
  <c r="T925" i="1"/>
  <c r="S924" i="1"/>
  <c r="T924" i="1"/>
  <c r="S923" i="1"/>
  <c r="T923" i="1"/>
  <c r="S922" i="1"/>
  <c r="T922" i="1"/>
  <c r="S921" i="1"/>
  <c r="T921" i="1"/>
  <c r="S920" i="1"/>
  <c r="T920" i="1"/>
  <c r="S919" i="1"/>
  <c r="T919" i="1"/>
  <c r="S918" i="1"/>
  <c r="T918" i="1"/>
  <c r="S917" i="1"/>
  <c r="T917" i="1"/>
  <c r="S916" i="1"/>
  <c r="T916" i="1"/>
  <c r="S915" i="1"/>
  <c r="T915" i="1"/>
  <c r="S914" i="1"/>
  <c r="T914" i="1"/>
  <c r="S913" i="1"/>
  <c r="T913" i="1"/>
  <c r="S912" i="1"/>
  <c r="T912" i="1"/>
  <c r="S911" i="1"/>
  <c r="T911" i="1"/>
  <c r="S910" i="1"/>
  <c r="T910" i="1"/>
  <c r="S909" i="1"/>
  <c r="T909" i="1"/>
  <c r="S908" i="1"/>
  <c r="T908" i="1"/>
  <c r="S907" i="1"/>
  <c r="T907" i="1"/>
  <c r="S906" i="1"/>
  <c r="T906" i="1"/>
  <c r="S905" i="1"/>
  <c r="T905" i="1"/>
  <c r="S904" i="1"/>
  <c r="T904" i="1"/>
  <c r="S903" i="1"/>
  <c r="T903" i="1"/>
  <c r="S902" i="1"/>
  <c r="T902" i="1"/>
  <c r="S901" i="1"/>
  <c r="T901" i="1"/>
  <c r="S900" i="1"/>
  <c r="T900" i="1"/>
  <c r="S899" i="1"/>
  <c r="T899" i="1"/>
  <c r="S898" i="1"/>
  <c r="T898" i="1"/>
  <c r="S897" i="1"/>
  <c r="T897" i="1"/>
  <c r="S896" i="1"/>
  <c r="T896" i="1"/>
  <c r="S895" i="1"/>
  <c r="T895" i="1"/>
  <c r="S894" i="1"/>
  <c r="T894" i="1"/>
  <c r="S893" i="1"/>
  <c r="T893" i="1"/>
  <c r="S892" i="1"/>
  <c r="T892" i="1"/>
  <c r="S891" i="1"/>
  <c r="T891" i="1"/>
  <c r="S890" i="1"/>
  <c r="T890" i="1"/>
  <c r="S889" i="1"/>
  <c r="T889" i="1"/>
  <c r="S888" i="1"/>
  <c r="T888" i="1"/>
  <c r="S887" i="1"/>
  <c r="T887" i="1"/>
  <c r="S886" i="1"/>
  <c r="T886" i="1"/>
  <c r="S885" i="1"/>
  <c r="T885" i="1"/>
  <c r="S884" i="1"/>
  <c r="T884" i="1"/>
  <c r="S883" i="1"/>
  <c r="T883" i="1"/>
  <c r="S882" i="1"/>
  <c r="T882" i="1"/>
  <c r="S881" i="1"/>
  <c r="T881" i="1"/>
  <c r="S880" i="1"/>
  <c r="T880" i="1"/>
  <c r="S879" i="1"/>
  <c r="T879" i="1"/>
  <c r="S878" i="1"/>
  <c r="T878" i="1"/>
  <c r="S877" i="1"/>
  <c r="T877" i="1"/>
  <c r="S876" i="1"/>
  <c r="T876" i="1"/>
  <c r="S875" i="1"/>
  <c r="T875" i="1"/>
  <c r="S874" i="1"/>
  <c r="T874" i="1"/>
  <c r="S873" i="1"/>
  <c r="T873" i="1"/>
  <c r="S872" i="1"/>
  <c r="T872" i="1"/>
  <c r="S871" i="1"/>
  <c r="T871" i="1"/>
  <c r="S870" i="1"/>
  <c r="T870" i="1"/>
  <c r="S869" i="1"/>
  <c r="T869" i="1"/>
  <c r="S868" i="1"/>
  <c r="T868" i="1"/>
  <c r="S867" i="1"/>
  <c r="T867" i="1"/>
  <c r="S866" i="1"/>
  <c r="T866" i="1"/>
  <c r="S865" i="1"/>
  <c r="T865" i="1"/>
  <c r="S864" i="1"/>
  <c r="T864" i="1"/>
  <c r="S863" i="1"/>
  <c r="T863" i="1"/>
  <c r="S862" i="1"/>
  <c r="T862" i="1"/>
  <c r="S861" i="1"/>
  <c r="T861" i="1"/>
  <c r="S860" i="1"/>
  <c r="T860" i="1"/>
  <c r="S859" i="1"/>
  <c r="T859" i="1"/>
  <c r="S858" i="1"/>
  <c r="T858" i="1"/>
  <c r="S857" i="1"/>
  <c r="T857" i="1"/>
  <c r="S856" i="1"/>
  <c r="T856" i="1"/>
  <c r="S855" i="1"/>
  <c r="T855" i="1"/>
  <c r="S854" i="1"/>
  <c r="T854" i="1"/>
  <c r="S853" i="1"/>
  <c r="T853" i="1"/>
  <c r="S852" i="1"/>
  <c r="T852" i="1"/>
  <c r="S851" i="1"/>
  <c r="T851" i="1"/>
  <c r="S850" i="1"/>
  <c r="T850" i="1"/>
  <c r="S849" i="1"/>
  <c r="T849" i="1"/>
  <c r="S848" i="1"/>
  <c r="T848" i="1"/>
  <c r="S847" i="1"/>
  <c r="T847" i="1"/>
  <c r="S846" i="1"/>
  <c r="T846" i="1"/>
  <c r="S845" i="1"/>
  <c r="T845" i="1"/>
  <c r="S844" i="1"/>
  <c r="T844" i="1"/>
  <c r="S843" i="1"/>
  <c r="T843" i="1"/>
  <c r="S842" i="1"/>
  <c r="T842" i="1"/>
  <c r="S841" i="1"/>
  <c r="T841" i="1"/>
  <c r="S840" i="1"/>
  <c r="T840" i="1"/>
  <c r="S839" i="1"/>
  <c r="T839" i="1"/>
  <c r="S838" i="1"/>
  <c r="T838" i="1"/>
  <c r="S837" i="1"/>
  <c r="T837" i="1"/>
  <c r="S836" i="1"/>
  <c r="T836" i="1"/>
  <c r="S835" i="1"/>
  <c r="T835" i="1"/>
  <c r="S834" i="1"/>
  <c r="T834" i="1"/>
  <c r="S833" i="1"/>
  <c r="T833" i="1"/>
  <c r="S832" i="1"/>
  <c r="T832" i="1"/>
  <c r="S831" i="1"/>
  <c r="T831" i="1"/>
  <c r="S830" i="1"/>
  <c r="T830" i="1"/>
  <c r="S829" i="1"/>
  <c r="T829" i="1"/>
  <c r="S828" i="1"/>
  <c r="T828" i="1"/>
  <c r="S827" i="1"/>
  <c r="T827" i="1"/>
  <c r="S826" i="1"/>
  <c r="T826" i="1"/>
  <c r="S825" i="1"/>
  <c r="T825" i="1"/>
  <c r="S824" i="1"/>
  <c r="T824" i="1"/>
  <c r="S823" i="1"/>
  <c r="T823" i="1"/>
  <c r="S822" i="1"/>
  <c r="T822" i="1"/>
  <c r="S821" i="1"/>
  <c r="T821" i="1"/>
  <c r="S820" i="1"/>
  <c r="T820" i="1"/>
  <c r="S819" i="1"/>
  <c r="T819" i="1"/>
  <c r="S818" i="1"/>
  <c r="T818" i="1"/>
  <c r="S817" i="1"/>
  <c r="T817" i="1"/>
  <c r="S816" i="1"/>
  <c r="T816" i="1"/>
  <c r="S815" i="1"/>
  <c r="T815" i="1"/>
  <c r="S814" i="1"/>
  <c r="T814" i="1"/>
  <c r="S813" i="1"/>
  <c r="T813" i="1"/>
  <c r="S812" i="1"/>
  <c r="T812" i="1"/>
  <c r="S811" i="1"/>
  <c r="T811" i="1"/>
  <c r="S810" i="1"/>
  <c r="T810" i="1"/>
  <c r="S809" i="1"/>
  <c r="T809" i="1"/>
  <c r="S808" i="1"/>
  <c r="T808" i="1"/>
  <c r="S807" i="1"/>
  <c r="T807" i="1"/>
  <c r="S806" i="1"/>
  <c r="T806" i="1"/>
  <c r="S805" i="1"/>
  <c r="T805" i="1"/>
  <c r="S804" i="1"/>
  <c r="T804" i="1"/>
  <c r="S803" i="1"/>
  <c r="T803" i="1"/>
  <c r="S802" i="1"/>
  <c r="T802" i="1"/>
  <c r="S801" i="1"/>
  <c r="T801" i="1"/>
  <c r="S800" i="1"/>
  <c r="T800" i="1"/>
  <c r="S799" i="1"/>
  <c r="T799" i="1"/>
  <c r="S798" i="1"/>
  <c r="T798" i="1"/>
  <c r="S797" i="1"/>
  <c r="T797" i="1"/>
  <c r="S796" i="1"/>
  <c r="T796" i="1"/>
  <c r="S795" i="1"/>
  <c r="T795" i="1"/>
  <c r="S794" i="1"/>
  <c r="T794" i="1"/>
  <c r="S793" i="1"/>
  <c r="T793" i="1"/>
  <c r="S792" i="1"/>
  <c r="T792" i="1"/>
  <c r="S791" i="1"/>
  <c r="T791" i="1"/>
  <c r="S790" i="1"/>
  <c r="T790" i="1"/>
  <c r="S789" i="1"/>
  <c r="T789" i="1"/>
  <c r="S788" i="1"/>
  <c r="T788" i="1"/>
  <c r="S787" i="1"/>
  <c r="T787" i="1"/>
  <c r="S786" i="1"/>
  <c r="T786" i="1"/>
  <c r="S785" i="1"/>
  <c r="T785" i="1"/>
  <c r="S784" i="1"/>
  <c r="T784" i="1"/>
  <c r="S783" i="1"/>
  <c r="T783" i="1"/>
  <c r="S782" i="1"/>
  <c r="T782" i="1"/>
  <c r="S781" i="1"/>
  <c r="T781" i="1"/>
  <c r="S780" i="1"/>
  <c r="T780" i="1"/>
  <c r="S779" i="1"/>
  <c r="T779" i="1"/>
  <c r="S778" i="1"/>
  <c r="T778" i="1"/>
  <c r="S777" i="1"/>
  <c r="T777" i="1"/>
  <c r="S776" i="1"/>
  <c r="T776" i="1"/>
  <c r="S775" i="1"/>
  <c r="T775" i="1"/>
  <c r="S774" i="1"/>
  <c r="T774" i="1"/>
  <c r="S773" i="1"/>
  <c r="T773" i="1"/>
  <c r="S772" i="1"/>
  <c r="T772" i="1"/>
  <c r="S771" i="1"/>
  <c r="T771" i="1"/>
  <c r="S770" i="1"/>
  <c r="T770" i="1"/>
  <c r="S769" i="1"/>
  <c r="T769" i="1"/>
  <c r="S768" i="1"/>
  <c r="T768" i="1"/>
  <c r="S767" i="1"/>
  <c r="T767" i="1"/>
  <c r="S766" i="1"/>
  <c r="T766" i="1"/>
  <c r="S765" i="1"/>
  <c r="T765" i="1"/>
  <c r="S764" i="1"/>
  <c r="T764" i="1"/>
  <c r="S763" i="1"/>
  <c r="T763" i="1"/>
  <c r="S762" i="1"/>
  <c r="T762" i="1"/>
  <c r="S761" i="1"/>
  <c r="T761" i="1"/>
  <c r="S760" i="1"/>
  <c r="T760" i="1"/>
  <c r="S759" i="1"/>
  <c r="T759" i="1"/>
  <c r="S758" i="1"/>
  <c r="T758" i="1"/>
  <c r="S757" i="1"/>
  <c r="T757" i="1"/>
  <c r="S756" i="1"/>
  <c r="T756" i="1"/>
  <c r="S755" i="1"/>
  <c r="T755" i="1"/>
  <c r="S754" i="1"/>
  <c r="T754" i="1"/>
  <c r="S753" i="1"/>
  <c r="T753" i="1"/>
  <c r="S752" i="1"/>
  <c r="T752" i="1"/>
  <c r="S751" i="1"/>
  <c r="T751" i="1"/>
  <c r="S750" i="1"/>
  <c r="T750" i="1"/>
  <c r="S749" i="1"/>
  <c r="T749" i="1"/>
  <c r="S748" i="1"/>
  <c r="T748" i="1"/>
  <c r="S747" i="1"/>
  <c r="T747" i="1"/>
  <c r="S746" i="1"/>
  <c r="T746" i="1"/>
  <c r="S745" i="1"/>
  <c r="T745" i="1"/>
  <c r="S744" i="1"/>
  <c r="T744" i="1"/>
  <c r="S743" i="1"/>
  <c r="T743" i="1"/>
  <c r="S742" i="1"/>
  <c r="T742" i="1"/>
  <c r="S741" i="1"/>
  <c r="T741" i="1"/>
  <c r="S740" i="1"/>
  <c r="T740" i="1"/>
  <c r="S739" i="1"/>
  <c r="T739" i="1"/>
  <c r="S738" i="1"/>
  <c r="T738" i="1"/>
  <c r="S737" i="1"/>
  <c r="T737" i="1"/>
  <c r="S736" i="1"/>
  <c r="T736" i="1"/>
  <c r="S735" i="1"/>
  <c r="T735" i="1"/>
  <c r="S734" i="1"/>
  <c r="T734" i="1"/>
  <c r="S733" i="1"/>
  <c r="T733" i="1"/>
  <c r="S732" i="1"/>
  <c r="T732" i="1"/>
  <c r="S731" i="1"/>
  <c r="T731" i="1"/>
  <c r="S730" i="1"/>
  <c r="T730" i="1"/>
  <c r="S729" i="1"/>
  <c r="T729" i="1"/>
  <c r="S728" i="1"/>
  <c r="T728" i="1"/>
  <c r="S727" i="1"/>
  <c r="T727" i="1"/>
  <c r="S726" i="1"/>
  <c r="T726" i="1"/>
  <c r="S725" i="1"/>
  <c r="T725" i="1"/>
  <c r="S724" i="1"/>
  <c r="T724" i="1"/>
  <c r="S723" i="1"/>
  <c r="T723" i="1"/>
  <c r="S722" i="1"/>
  <c r="T722" i="1"/>
  <c r="S721" i="1"/>
  <c r="T721" i="1"/>
  <c r="S720" i="1"/>
  <c r="T720" i="1"/>
  <c r="S719" i="1"/>
  <c r="T719" i="1"/>
  <c r="S718" i="1"/>
  <c r="T718" i="1"/>
  <c r="S717" i="1"/>
  <c r="T717" i="1"/>
  <c r="S716" i="1"/>
  <c r="T716" i="1"/>
  <c r="S715" i="1"/>
  <c r="T715" i="1"/>
  <c r="S714" i="1"/>
  <c r="T714" i="1"/>
  <c r="S713" i="1"/>
  <c r="T713" i="1"/>
  <c r="S712" i="1"/>
  <c r="T712" i="1"/>
  <c r="S711" i="1"/>
  <c r="T711" i="1"/>
  <c r="S710" i="1"/>
  <c r="T710" i="1"/>
  <c r="S709" i="1"/>
  <c r="T709" i="1"/>
  <c r="S708" i="1"/>
  <c r="T708" i="1"/>
  <c r="S707" i="1"/>
  <c r="T707" i="1"/>
  <c r="S706" i="1"/>
  <c r="T706" i="1"/>
  <c r="S705" i="1"/>
  <c r="T705" i="1"/>
  <c r="S704" i="1"/>
  <c r="T704" i="1"/>
  <c r="S703" i="1"/>
  <c r="T703" i="1"/>
  <c r="S702" i="1"/>
  <c r="T702" i="1"/>
  <c r="S701" i="1"/>
  <c r="T701" i="1"/>
  <c r="S700" i="1"/>
  <c r="T700" i="1"/>
  <c r="S699" i="1"/>
  <c r="T699" i="1"/>
  <c r="S698" i="1"/>
  <c r="T698" i="1"/>
  <c r="S697" i="1"/>
  <c r="T697" i="1"/>
  <c r="S696" i="1"/>
  <c r="T696" i="1"/>
  <c r="S695" i="1"/>
  <c r="T695" i="1"/>
  <c r="S694" i="1"/>
  <c r="T694" i="1"/>
  <c r="S693" i="1"/>
  <c r="T693" i="1"/>
  <c r="S692" i="1"/>
  <c r="T692" i="1"/>
  <c r="S691" i="1"/>
  <c r="T691" i="1"/>
  <c r="S690" i="1"/>
  <c r="T690" i="1"/>
  <c r="S689" i="1"/>
  <c r="T689" i="1"/>
  <c r="S688" i="1"/>
  <c r="T688" i="1"/>
  <c r="S687" i="1"/>
  <c r="T687" i="1"/>
  <c r="S686" i="1"/>
  <c r="T686" i="1"/>
  <c r="S685" i="1"/>
  <c r="T685" i="1"/>
  <c r="S684" i="1"/>
  <c r="T684" i="1"/>
  <c r="S683" i="1"/>
  <c r="T683" i="1"/>
  <c r="S682" i="1"/>
  <c r="T682" i="1"/>
  <c r="S681" i="1"/>
  <c r="T681" i="1"/>
  <c r="S680" i="1"/>
  <c r="T680" i="1"/>
  <c r="S679" i="1"/>
  <c r="T679" i="1"/>
  <c r="S678" i="1"/>
  <c r="T678" i="1"/>
  <c r="S677" i="1"/>
  <c r="T677" i="1"/>
  <c r="S676" i="1"/>
  <c r="T676" i="1"/>
  <c r="S675" i="1"/>
  <c r="T675" i="1"/>
  <c r="S674" i="1"/>
  <c r="T674" i="1"/>
  <c r="S673" i="1"/>
  <c r="T673" i="1"/>
  <c r="S672" i="1"/>
  <c r="T672" i="1"/>
  <c r="S671" i="1"/>
  <c r="T671" i="1"/>
  <c r="S670" i="1"/>
  <c r="T670" i="1"/>
  <c r="S669" i="1"/>
  <c r="T669" i="1"/>
  <c r="S668" i="1"/>
  <c r="T668" i="1"/>
  <c r="S667" i="1"/>
  <c r="T667" i="1"/>
  <c r="S666" i="1"/>
  <c r="T666" i="1"/>
  <c r="S665" i="1"/>
  <c r="T665" i="1"/>
  <c r="S664" i="1"/>
  <c r="T664" i="1"/>
  <c r="S663" i="1"/>
  <c r="T663" i="1"/>
  <c r="S662" i="1"/>
  <c r="T662" i="1"/>
  <c r="S661" i="1"/>
  <c r="T661" i="1"/>
  <c r="S660" i="1"/>
  <c r="T660" i="1"/>
  <c r="S659" i="1"/>
  <c r="T659" i="1"/>
  <c r="S658" i="1"/>
  <c r="T658" i="1"/>
  <c r="S657" i="1"/>
  <c r="T657" i="1"/>
  <c r="S656" i="1"/>
  <c r="T656" i="1"/>
  <c r="S655" i="1"/>
  <c r="T655" i="1"/>
  <c r="S654" i="1"/>
  <c r="T654" i="1"/>
  <c r="S653" i="1"/>
  <c r="T653" i="1"/>
  <c r="S652" i="1"/>
  <c r="T652" i="1"/>
  <c r="S651" i="1"/>
  <c r="T651" i="1"/>
  <c r="S650" i="1"/>
  <c r="T650" i="1"/>
  <c r="S649" i="1"/>
  <c r="T649" i="1"/>
  <c r="S648" i="1"/>
  <c r="T648" i="1"/>
  <c r="S647" i="1"/>
  <c r="T647" i="1"/>
  <c r="S646" i="1"/>
  <c r="T646" i="1"/>
  <c r="S645" i="1"/>
  <c r="T645" i="1"/>
  <c r="S644" i="1"/>
  <c r="T644" i="1"/>
  <c r="S643" i="1"/>
  <c r="T643" i="1"/>
  <c r="S642" i="1"/>
  <c r="T642" i="1"/>
  <c r="S641" i="1"/>
  <c r="T641" i="1"/>
  <c r="S640" i="1"/>
  <c r="T640" i="1"/>
  <c r="S639" i="1"/>
  <c r="T639" i="1"/>
  <c r="S638" i="1"/>
  <c r="T638" i="1"/>
  <c r="S637" i="1"/>
  <c r="T637" i="1"/>
  <c r="S636" i="1"/>
  <c r="T636" i="1"/>
  <c r="S635" i="1"/>
  <c r="T635" i="1"/>
  <c r="S634" i="1"/>
  <c r="T634" i="1"/>
  <c r="S633" i="1"/>
  <c r="T633" i="1"/>
  <c r="S632" i="1"/>
  <c r="T632" i="1"/>
  <c r="S631" i="1"/>
  <c r="T631" i="1"/>
  <c r="S630" i="1"/>
  <c r="T630" i="1"/>
  <c r="S629" i="1"/>
  <c r="T629" i="1"/>
  <c r="S628" i="1"/>
  <c r="T628" i="1"/>
  <c r="S627" i="1"/>
  <c r="T627" i="1"/>
  <c r="S626" i="1"/>
  <c r="T626" i="1"/>
  <c r="S625" i="1"/>
  <c r="T625" i="1"/>
  <c r="S624" i="1"/>
  <c r="T624" i="1"/>
  <c r="S623" i="1"/>
  <c r="T623" i="1"/>
  <c r="S622" i="1"/>
  <c r="T622" i="1"/>
  <c r="S621" i="1"/>
  <c r="T621" i="1"/>
  <c r="S620" i="1"/>
  <c r="T620" i="1"/>
  <c r="S619" i="1"/>
  <c r="T619" i="1"/>
  <c r="S618" i="1"/>
  <c r="T618" i="1"/>
  <c r="S617" i="1"/>
  <c r="T617" i="1"/>
  <c r="S616" i="1"/>
  <c r="T616" i="1"/>
  <c r="S615" i="1"/>
  <c r="T615" i="1"/>
  <c r="S614" i="1"/>
  <c r="T614" i="1"/>
  <c r="S613" i="1"/>
  <c r="T613" i="1"/>
  <c r="S612" i="1"/>
  <c r="T612" i="1"/>
  <c r="S611" i="1"/>
  <c r="T611" i="1"/>
  <c r="S610" i="1"/>
  <c r="T610" i="1"/>
  <c r="S609" i="1"/>
  <c r="T609" i="1"/>
  <c r="S608" i="1"/>
  <c r="T608" i="1"/>
  <c r="S607" i="1"/>
  <c r="T607" i="1"/>
  <c r="S606" i="1"/>
  <c r="T606" i="1"/>
  <c r="S605" i="1"/>
  <c r="T605" i="1"/>
  <c r="S604" i="1"/>
  <c r="T604" i="1"/>
  <c r="S603" i="1"/>
  <c r="T603" i="1"/>
  <c r="S602" i="1"/>
  <c r="T602" i="1"/>
  <c r="S601" i="1"/>
  <c r="T601" i="1"/>
  <c r="S600" i="1"/>
  <c r="T600" i="1"/>
  <c r="S599" i="1"/>
  <c r="T599" i="1"/>
  <c r="S598" i="1"/>
  <c r="T598" i="1"/>
  <c r="S597" i="1"/>
  <c r="T597" i="1"/>
  <c r="S596" i="1"/>
  <c r="T596" i="1"/>
  <c r="S595" i="1"/>
  <c r="T595" i="1"/>
  <c r="S594" i="1"/>
  <c r="T594" i="1"/>
  <c r="S593" i="1"/>
  <c r="T593" i="1"/>
  <c r="S592" i="1"/>
  <c r="T592" i="1"/>
  <c r="S591" i="1"/>
  <c r="T591" i="1"/>
  <c r="S590" i="1"/>
  <c r="T590" i="1"/>
  <c r="S589" i="1"/>
  <c r="T589" i="1"/>
  <c r="S588" i="1"/>
  <c r="T588" i="1"/>
  <c r="S587" i="1"/>
  <c r="T587" i="1"/>
  <c r="S586" i="1"/>
  <c r="T586" i="1"/>
  <c r="S585" i="1"/>
  <c r="T585" i="1"/>
  <c r="S584" i="1"/>
  <c r="T584" i="1"/>
  <c r="S583" i="1"/>
  <c r="T583" i="1"/>
  <c r="S582" i="1"/>
  <c r="T582" i="1"/>
  <c r="S581" i="1"/>
  <c r="T581" i="1"/>
  <c r="S580" i="1"/>
  <c r="T580" i="1"/>
  <c r="S579" i="1"/>
  <c r="T579" i="1"/>
  <c r="S578" i="1"/>
  <c r="T578" i="1"/>
  <c r="S577" i="1"/>
  <c r="T577" i="1"/>
  <c r="S576" i="1"/>
  <c r="T576" i="1"/>
  <c r="S575" i="1"/>
  <c r="T575" i="1"/>
  <c r="S574" i="1"/>
  <c r="T574" i="1"/>
  <c r="S573" i="1"/>
  <c r="T573" i="1"/>
  <c r="S572" i="1"/>
  <c r="T572" i="1"/>
  <c r="S571" i="1"/>
  <c r="T571" i="1"/>
  <c r="S570" i="1"/>
  <c r="T570" i="1"/>
  <c r="S569" i="1"/>
  <c r="T569" i="1"/>
  <c r="S568" i="1"/>
  <c r="T568" i="1"/>
  <c r="S567" i="1"/>
  <c r="T567" i="1"/>
  <c r="S566" i="1"/>
  <c r="T566" i="1"/>
  <c r="S565" i="1"/>
  <c r="T565" i="1"/>
  <c r="S564" i="1"/>
  <c r="T564" i="1"/>
  <c r="S563" i="1"/>
  <c r="T563" i="1"/>
  <c r="S562" i="1"/>
  <c r="T562" i="1"/>
  <c r="S561" i="1"/>
  <c r="T561" i="1"/>
  <c r="S560" i="1"/>
  <c r="T560" i="1"/>
  <c r="S559" i="1"/>
  <c r="T559" i="1"/>
  <c r="S558" i="1"/>
  <c r="T558" i="1"/>
  <c r="S557" i="1"/>
  <c r="T557" i="1"/>
  <c r="S556" i="1"/>
  <c r="T556" i="1"/>
  <c r="S555" i="1"/>
  <c r="T555" i="1"/>
  <c r="S554" i="1"/>
  <c r="T554" i="1"/>
  <c r="S553" i="1"/>
  <c r="T553" i="1"/>
  <c r="S552" i="1"/>
  <c r="T552" i="1"/>
  <c r="S551" i="1"/>
  <c r="T551" i="1"/>
  <c r="S550" i="1"/>
  <c r="T550" i="1"/>
  <c r="S549" i="1"/>
  <c r="T549" i="1"/>
  <c r="S548" i="1"/>
  <c r="T548" i="1"/>
  <c r="S547" i="1"/>
  <c r="T547" i="1"/>
  <c r="S546" i="1"/>
  <c r="T546" i="1"/>
  <c r="S545" i="1"/>
  <c r="T545" i="1"/>
  <c r="S544" i="1"/>
  <c r="T544" i="1"/>
  <c r="S543" i="1"/>
  <c r="T543" i="1"/>
  <c r="S542" i="1"/>
  <c r="T542" i="1"/>
  <c r="S541" i="1"/>
  <c r="T541" i="1"/>
  <c r="S540" i="1"/>
  <c r="T540" i="1"/>
  <c r="S539" i="1"/>
  <c r="T539" i="1"/>
  <c r="S538" i="1"/>
  <c r="T538" i="1"/>
  <c r="S537" i="1"/>
  <c r="T537" i="1"/>
  <c r="S536" i="1"/>
  <c r="T536" i="1"/>
  <c r="S535" i="1"/>
  <c r="T535" i="1"/>
  <c r="S534" i="1"/>
  <c r="T534" i="1"/>
  <c r="S533" i="1"/>
  <c r="T533" i="1"/>
  <c r="S532" i="1"/>
  <c r="T532" i="1"/>
  <c r="S531" i="1"/>
  <c r="T531" i="1"/>
  <c r="S530" i="1"/>
  <c r="T530" i="1"/>
  <c r="S529" i="1"/>
  <c r="T529" i="1"/>
  <c r="S528" i="1"/>
  <c r="T528" i="1"/>
  <c r="S527" i="1"/>
  <c r="T527" i="1"/>
  <c r="S526" i="1"/>
  <c r="T526" i="1"/>
  <c r="S525" i="1"/>
  <c r="T525" i="1"/>
  <c r="S524" i="1"/>
  <c r="T524" i="1"/>
  <c r="S523" i="1"/>
  <c r="T523" i="1"/>
  <c r="S522" i="1"/>
  <c r="T522" i="1"/>
  <c r="S521" i="1"/>
  <c r="T521" i="1"/>
  <c r="S520" i="1"/>
  <c r="T520" i="1"/>
  <c r="S519" i="1"/>
  <c r="T519" i="1"/>
  <c r="S518" i="1"/>
  <c r="T518" i="1"/>
  <c r="S517" i="1"/>
  <c r="T517" i="1"/>
  <c r="S516" i="1"/>
  <c r="T516" i="1"/>
  <c r="S515" i="1"/>
  <c r="T515" i="1"/>
  <c r="S514" i="1"/>
  <c r="T514" i="1"/>
  <c r="S513" i="1"/>
  <c r="T513" i="1"/>
  <c r="S512" i="1"/>
  <c r="T512" i="1"/>
  <c r="S511" i="1"/>
  <c r="T511" i="1"/>
  <c r="S510" i="1"/>
  <c r="T510" i="1"/>
  <c r="S509" i="1"/>
  <c r="T509" i="1"/>
  <c r="S508" i="1"/>
  <c r="T508" i="1"/>
  <c r="S507" i="1"/>
  <c r="T507" i="1"/>
  <c r="S506" i="1"/>
  <c r="T506" i="1"/>
  <c r="S505" i="1"/>
  <c r="T505" i="1"/>
  <c r="S504" i="1"/>
  <c r="T504" i="1"/>
  <c r="S503" i="1"/>
  <c r="T503" i="1"/>
  <c r="S502" i="1"/>
  <c r="T502" i="1"/>
  <c r="S501" i="1"/>
  <c r="T501" i="1"/>
  <c r="S500" i="1"/>
  <c r="T500" i="1"/>
  <c r="S499" i="1"/>
  <c r="T499" i="1"/>
  <c r="S498" i="1"/>
  <c r="T498" i="1"/>
  <c r="S497" i="1"/>
  <c r="T497" i="1"/>
  <c r="S496" i="1"/>
  <c r="T496" i="1"/>
  <c r="S495" i="1"/>
  <c r="T495" i="1"/>
  <c r="S494" i="1"/>
  <c r="T494" i="1"/>
  <c r="S493" i="1"/>
  <c r="T493" i="1"/>
  <c r="S492" i="1"/>
  <c r="T492" i="1"/>
  <c r="S491" i="1"/>
  <c r="T491" i="1"/>
  <c r="S490" i="1"/>
  <c r="T490" i="1"/>
  <c r="S489" i="1"/>
  <c r="T489" i="1"/>
  <c r="S488" i="1"/>
  <c r="T488" i="1"/>
  <c r="S487" i="1"/>
  <c r="T487" i="1"/>
  <c r="S486" i="1"/>
  <c r="T486" i="1"/>
  <c r="S485" i="1"/>
  <c r="T485" i="1"/>
  <c r="S484" i="1"/>
  <c r="T484" i="1"/>
  <c r="S483" i="1"/>
  <c r="T483" i="1"/>
  <c r="S482" i="1"/>
  <c r="T482" i="1"/>
  <c r="S481" i="1"/>
  <c r="T481" i="1"/>
  <c r="S480" i="1"/>
  <c r="T480" i="1"/>
  <c r="S479" i="1"/>
  <c r="T479" i="1"/>
  <c r="S478" i="1"/>
  <c r="T478" i="1"/>
  <c r="S477" i="1"/>
  <c r="T477" i="1"/>
  <c r="S476" i="1"/>
  <c r="T476" i="1"/>
  <c r="S475" i="1"/>
  <c r="T475" i="1"/>
  <c r="S474" i="1"/>
  <c r="T474" i="1"/>
  <c r="S473" i="1"/>
  <c r="T473" i="1"/>
  <c r="S472" i="1"/>
  <c r="T472" i="1"/>
  <c r="S471" i="1"/>
  <c r="T471" i="1"/>
  <c r="S470" i="1"/>
  <c r="T470" i="1"/>
  <c r="S469" i="1"/>
  <c r="T469" i="1"/>
  <c r="S468" i="1"/>
  <c r="T468" i="1"/>
  <c r="S467" i="1"/>
  <c r="T467" i="1"/>
  <c r="S466" i="1"/>
  <c r="T466" i="1"/>
  <c r="S465" i="1"/>
  <c r="T465" i="1"/>
  <c r="S464" i="1"/>
  <c r="T464" i="1"/>
  <c r="S463" i="1"/>
  <c r="T463" i="1"/>
  <c r="S462" i="1"/>
  <c r="T462" i="1"/>
  <c r="S461" i="1"/>
  <c r="T461" i="1"/>
  <c r="S460" i="1"/>
  <c r="T460" i="1"/>
  <c r="S459" i="1"/>
  <c r="T459" i="1"/>
  <c r="S458" i="1"/>
  <c r="T458" i="1"/>
  <c r="S457" i="1"/>
  <c r="T457" i="1"/>
  <c r="S456" i="1"/>
  <c r="T456" i="1"/>
  <c r="S455" i="1"/>
  <c r="T455" i="1"/>
  <c r="S454" i="1"/>
  <c r="T454" i="1"/>
  <c r="S453" i="1"/>
  <c r="T453" i="1"/>
  <c r="S452" i="1"/>
  <c r="T452" i="1"/>
  <c r="S451" i="1"/>
  <c r="T451" i="1"/>
  <c r="S450" i="1"/>
  <c r="T450" i="1"/>
  <c r="S449" i="1"/>
  <c r="T449" i="1"/>
  <c r="S448" i="1"/>
  <c r="T448" i="1"/>
  <c r="S447" i="1"/>
  <c r="T447" i="1"/>
  <c r="S446" i="1"/>
  <c r="T446" i="1"/>
  <c r="S445" i="1"/>
  <c r="T445" i="1"/>
  <c r="S444" i="1"/>
  <c r="T444" i="1"/>
  <c r="S443" i="1"/>
  <c r="T443" i="1"/>
  <c r="S442" i="1"/>
  <c r="T442" i="1"/>
  <c r="S441" i="1"/>
  <c r="T441" i="1"/>
  <c r="S440" i="1"/>
  <c r="T440" i="1"/>
  <c r="S439" i="1"/>
  <c r="T439" i="1"/>
  <c r="S438" i="1"/>
  <c r="T438" i="1"/>
  <c r="S437" i="1"/>
  <c r="T437" i="1"/>
  <c r="S436" i="1"/>
  <c r="T436" i="1"/>
  <c r="S435" i="1"/>
  <c r="T435" i="1"/>
  <c r="S434" i="1"/>
  <c r="T434" i="1"/>
  <c r="S433" i="1"/>
  <c r="T433" i="1"/>
  <c r="S432" i="1"/>
  <c r="T432" i="1"/>
  <c r="S431" i="1"/>
  <c r="T431" i="1"/>
  <c r="S430" i="1"/>
  <c r="T430" i="1"/>
  <c r="S429" i="1"/>
  <c r="T429" i="1"/>
  <c r="S428" i="1"/>
  <c r="T428" i="1"/>
  <c r="S427" i="1"/>
  <c r="T427" i="1"/>
  <c r="S426" i="1"/>
  <c r="T426" i="1"/>
  <c r="S425" i="1"/>
  <c r="T425" i="1"/>
  <c r="S424" i="1"/>
  <c r="T424" i="1"/>
  <c r="S423" i="1"/>
  <c r="T423" i="1"/>
  <c r="S422" i="1"/>
  <c r="T422" i="1"/>
  <c r="S421" i="1"/>
  <c r="T421" i="1"/>
  <c r="S420" i="1"/>
  <c r="T420" i="1"/>
  <c r="S419" i="1"/>
  <c r="T419" i="1"/>
  <c r="S418" i="1"/>
  <c r="T418" i="1"/>
  <c r="S417" i="1"/>
  <c r="T417" i="1"/>
  <c r="S416" i="1"/>
  <c r="T416" i="1"/>
  <c r="S415" i="1"/>
  <c r="T415" i="1"/>
  <c r="S414" i="1"/>
  <c r="T414" i="1"/>
  <c r="S413" i="1"/>
  <c r="T413" i="1"/>
  <c r="S412" i="1"/>
  <c r="T412" i="1"/>
  <c r="S411" i="1"/>
  <c r="T411" i="1"/>
  <c r="S410" i="1"/>
  <c r="T410" i="1"/>
  <c r="S409" i="1"/>
  <c r="T409" i="1"/>
  <c r="S408" i="1"/>
  <c r="T408" i="1"/>
  <c r="S407" i="1"/>
  <c r="T407" i="1"/>
  <c r="S406" i="1"/>
  <c r="T406" i="1"/>
  <c r="S405" i="1"/>
  <c r="T405" i="1"/>
  <c r="S404" i="1"/>
  <c r="T404" i="1"/>
  <c r="S403" i="1"/>
  <c r="T403" i="1"/>
  <c r="S402" i="1"/>
  <c r="T402" i="1"/>
  <c r="S401" i="1"/>
  <c r="T401" i="1"/>
  <c r="S400" i="1"/>
  <c r="T400" i="1"/>
  <c r="S399" i="1"/>
  <c r="T399" i="1"/>
  <c r="S398" i="1"/>
  <c r="T398" i="1"/>
  <c r="S397" i="1"/>
  <c r="T397" i="1"/>
  <c r="S396" i="1"/>
  <c r="T396" i="1"/>
  <c r="S395" i="1"/>
  <c r="T395" i="1"/>
  <c r="S394" i="1"/>
  <c r="T394" i="1"/>
  <c r="S393" i="1"/>
  <c r="T393" i="1"/>
  <c r="S392" i="1"/>
  <c r="T392" i="1"/>
  <c r="S391" i="1"/>
  <c r="T391" i="1"/>
  <c r="S390" i="1"/>
  <c r="T390" i="1"/>
  <c r="S389" i="1"/>
  <c r="T389" i="1"/>
  <c r="S388" i="1"/>
  <c r="T388" i="1"/>
  <c r="S387" i="1"/>
  <c r="T387" i="1"/>
  <c r="S386" i="1"/>
  <c r="T386" i="1"/>
  <c r="S385" i="1"/>
  <c r="T385" i="1"/>
  <c r="S384" i="1"/>
  <c r="T384" i="1"/>
  <c r="S383" i="1"/>
  <c r="T383" i="1"/>
  <c r="S382" i="1"/>
  <c r="T382" i="1"/>
  <c r="S381" i="1"/>
  <c r="T381" i="1"/>
  <c r="S380" i="1"/>
  <c r="T380" i="1"/>
  <c r="S379" i="1"/>
  <c r="T379" i="1"/>
  <c r="S378" i="1"/>
  <c r="T378" i="1"/>
  <c r="S377" i="1"/>
  <c r="T377" i="1"/>
  <c r="S376" i="1"/>
  <c r="T376" i="1"/>
  <c r="S375" i="1"/>
  <c r="T375" i="1"/>
  <c r="S374" i="1"/>
  <c r="T374" i="1"/>
  <c r="S373" i="1"/>
  <c r="T373" i="1"/>
  <c r="S372" i="1"/>
  <c r="T372" i="1"/>
  <c r="S371" i="1"/>
  <c r="T371" i="1"/>
  <c r="S370" i="1"/>
  <c r="T370" i="1"/>
  <c r="S369" i="1"/>
  <c r="T369" i="1"/>
  <c r="S368" i="1"/>
  <c r="T368" i="1"/>
  <c r="S367" i="1"/>
  <c r="T367" i="1"/>
  <c r="S366" i="1"/>
  <c r="T366" i="1"/>
  <c r="S365" i="1"/>
  <c r="T365" i="1"/>
  <c r="S364" i="1"/>
  <c r="T364" i="1"/>
  <c r="S363" i="1"/>
  <c r="T363" i="1"/>
  <c r="S362" i="1"/>
  <c r="T362" i="1"/>
  <c r="S361" i="1"/>
  <c r="T361" i="1"/>
  <c r="S360" i="1"/>
  <c r="T360" i="1"/>
  <c r="S359" i="1"/>
  <c r="T359" i="1"/>
  <c r="S358" i="1"/>
  <c r="T358" i="1"/>
  <c r="S357" i="1"/>
  <c r="T357" i="1"/>
  <c r="S356" i="1"/>
  <c r="T356" i="1"/>
  <c r="S355" i="1"/>
  <c r="T355" i="1"/>
  <c r="S354" i="1"/>
  <c r="T354" i="1"/>
  <c r="S353" i="1"/>
  <c r="T353" i="1"/>
  <c r="S352" i="1"/>
  <c r="T352" i="1"/>
  <c r="S351" i="1"/>
  <c r="T351" i="1"/>
  <c r="S350" i="1"/>
  <c r="T350" i="1"/>
  <c r="S349" i="1"/>
  <c r="T349" i="1"/>
  <c r="S348" i="1"/>
  <c r="T348" i="1"/>
  <c r="S347" i="1"/>
  <c r="T347" i="1"/>
  <c r="S346" i="1"/>
  <c r="T346" i="1"/>
  <c r="S345" i="1"/>
  <c r="T345" i="1"/>
  <c r="S344" i="1"/>
  <c r="T344" i="1"/>
  <c r="S343" i="1"/>
  <c r="T343" i="1"/>
  <c r="S342" i="1"/>
  <c r="T342" i="1"/>
  <c r="S341" i="1"/>
  <c r="T341" i="1"/>
  <c r="S340" i="1"/>
  <c r="T340" i="1"/>
  <c r="S339" i="1"/>
  <c r="T339" i="1"/>
  <c r="S338" i="1"/>
  <c r="T338" i="1"/>
  <c r="S337" i="1"/>
  <c r="T337" i="1"/>
  <c r="S336" i="1"/>
  <c r="T336" i="1"/>
  <c r="S335" i="1"/>
  <c r="T335" i="1"/>
  <c r="S334" i="1"/>
  <c r="T334" i="1"/>
  <c r="S333" i="1"/>
  <c r="T333" i="1"/>
  <c r="S332" i="1"/>
  <c r="T332" i="1"/>
  <c r="S331" i="1"/>
  <c r="T331" i="1"/>
  <c r="S330" i="1"/>
  <c r="T330" i="1"/>
  <c r="S329" i="1"/>
  <c r="T329" i="1"/>
  <c r="S328" i="1"/>
  <c r="T328" i="1"/>
  <c r="S327" i="1"/>
  <c r="T327" i="1"/>
  <c r="S326" i="1"/>
  <c r="T326" i="1"/>
  <c r="S325" i="1"/>
  <c r="T325" i="1"/>
  <c r="S324" i="1"/>
  <c r="T324" i="1"/>
  <c r="S323" i="1"/>
  <c r="T323" i="1"/>
  <c r="S322" i="1"/>
  <c r="T322" i="1"/>
  <c r="S321" i="1"/>
  <c r="T321" i="1"/>
  <c r="S320" i="1"/>
  <c r="T320" i="1"/>
  <c r="S319" i="1"/>
  <c r="T319" i="1"/>
  <c r="S318" i="1"/>
  <c r="T318" i="1"/>
  <c r="S317" i="1"/>
  <c r="T317" i="1"/>
  <c r="S316" i="1"/>
  <c r="T316" i="1"/>
  <c r="S315" i="1"/>
  <c r="T315" i="1"/>
  <c r="S314" i="1"/>
  <c r="T314" i="1"/>
  <c r="S313" i="1"/>
  <c r="T313" i="1"/>
  <c r="S312" i="1"/>
  <c r="T312" i="1"/>
  <c r="S311" i="1"/>
  <c r="T311" i="1"/>
  <c r="S310" i="1"/>
  <c r="T310" i="1"/>
  <c r="S309" i="1"/>
  <c r="T309" i="1"/>
  <c r="S308" i="1"/>
  <c r="T308" i="1"/>
  <c r="S307" i="1"/>
  <c r="T307" i="1"/>
  <c r="S306" i="1"/>
  <c r="T306" i="1"/>
  <c r="S305" i="1"/>
  <c r="T305" i="1"/>
  <c r="S304" i="1"/>
  <c r="T304" i="1"/>
  <c r="S303" i="1"/>
  <c r="T303" i="1"/>
  <c r="S302" i="1"/>
  <c r="T302" i="1"/>
  <c r="S301" i="1"/>
  <c r="T301" i="1"/>
  <c r="S300" i="1"/>
  <c r="T300" i="1"/>
  <c r="S299" i="1"/>
  <c r="T299" i="1"/>
  <c r="S298" i="1"/>
  <c r="T298" i="1"/>
  <c r="S297" i="1"/>
  <c r="T297" i="1"/>
  <c r="S296" i="1"/>
  <c r="T296" i="1"/>
  <c r="S295" i="1"/>
  <c r="T295" i="1"/>
  <c r="S294" i="1"/>
  <c r="T294" i="1"/>
  <c r="S293" i="1"/>
  <c r="T293" i="1"/>
  <c r="S292" i="1"/>
  <c r="T292" i="1"/>
  <c r="S291" i="1"/>
  <c r="T291" i="1"/>
  <c r="S290" i="1"/>
  <c r="T290" i="1"/>
  <c r="S289" i="1"/>
  <c r="T289" i="1"/>
  <c r="S288" i="1"/>
  <c r="T288" i="1"/>
  <c r="S287" i="1"/>
  <c r="T287" i="1"/>
  <c r="S286" i="1"/>
  <c r="T286" i="1"/>
  <c r="S285" i="1"/>
  <c r="T285" i="1"/>
  <c r="S284" i="1"/>
  <c r="T284" i="1"/>
  <c r="S283" i="1"/>
  <c r="T283" i="1"/>
  <c r="S282" i="1"/>
  <c r="T282" i="1"/>
  <c r="S281" i="1"/>
  <c r="T281" i="1"/>
  <c r="S280" i="1"/>
  <c r="T280" i="1"/>
  <c r="S279" i="1"/>
  <c r="T279" i="1"/>
  <c r="S278" i="1"/>
  <c r="T278" i="1"/>
  <c r="S277" i="1"/>
  <c r="T277" i="1"/>
  <c r="S276" i="1"/>
  <c r="T276" i="1"/>
  <c r="S275" i="1"/>
  <c r="T275" i="1"/>
  <c r="S274" i="1"/>
  <c r="T274" i="1"/>
  <c r="S273" i="1"/>
  <c r="T273" i="1"/>
  <c r="S272" i="1"/>
  <c r="T272" i="1"/>
  <c r="S271" i="1"/>
  <c r="T271" i="1"/>
  <c r="S270" i="1"/>
  <c r="T270" i="1"/>
  <c r="S269" i="1"/>
  <c r="T269" i="1"/>
  <c r="S268" i="1"/>
  <c r="T268" i="1"/>
  <c r="S267" i="1"/>
  <c r="T267" i="1"/>
  <c r="S266" i="1"/>
  <c r="T266" i="1"/>
  <c r="S265" i="1"/>
  <c r="T265" i="1"/>
  <c r="S264" i="1"/>
  <c r="T264" i="1"/>
  <c r="S263" i="1"/>
  <c r="T263" i="1"/>
  <c r="S262" i="1"/>
  <c r="T262" i="1"/>
  <c r="S261" i="1"/>
  <c r="T261" i="1"/>
  <c r="S260" i="1"/>
  <c r="T260" i="1"/>
  <c r="S259" i="1"/>
  <c r="T259" i="1"/>
  <c r="S258" i="1"/>
  <c r="T258" i="1"/>
  <c r="S257" i="1"/>
  <c r="T257" i="1"/>
  <c r="S256" i="1"/>
  <c r="T256" i="1"/>
  <c r="S255" i="1"/>
  <c r="T255" i="1"/>
  <c r="S254" i="1"/>
  <c r="T254" i="1"/>
  <c r="S253" i="1"/>
  <c r="T253" i="1"/>
  <c r="S252" i="1"/>
  <c r="T252" i="1"/>
  <c r="S251" i="1"/>
  <c r="T251" i="1"/>
  <c r="S250" i="1"/>
  <c r="T250" i="1"/>
  <c r="S249" i="1"/>
  <c r="T249" i="1"/>
  <c r="S248" i="1"/>
  <c r="T248" i="1"/>
  <c r="S247" i="1"/>
  <c r="T247" i="1"/>
  <c r="S246" i="1"/>
  <c r="T246" i="1"/>
  <c r="S245" i="1"/>
  <c r="T245" i="1"/>
  <c r="S244" i="1"/>
  <c r="T244" i="1"/>
  <c r="S243" i="1"/>
  <c r="T243" i="1"/>
  <c r="S242" i="1"/>
  <c r="T242" i="1"/>
  <c r="S241" i="1"/>
  <c r="T241" i="1"/>
  <c r="S240" i="1"/>
  <c r="T240" i="1"/>
  <c r="S239" i="1"/>
  <c r="T239" i="1"/>
  <c r="S238" i="1"/>
  <c r="T238" i="1"/>
  <c r="S237" i="1"/>
  <c r="T237" i="1"/>
  <c r="S236" i="1"/>
  <c r="T236" i="1"/>
  <c r="S235" i="1"/>
  <c r="T235" i="1"/>
  <c r="S234" i="1"/>
  <c r="T234" i="1"/>
  <c r="S233" i="1"/>
  <c r="T233" i="1"/>
  <c r="S232" i="1"/>
  <c r="T232" i="1"/>
  <c r="S231" i="1"/>
  <c r="T231" i="1"/>
  <c r="S230" i="1"/>
  <c r="T230" i="1"/>
  <c r="S229" i="1"/>
  <c r="T229" i="1"/>
  <c r="S228" i="1"/>
  <c r="T228" i="1"/>
  <c r="S227" i="1"/>
  <c r="T227" i="1"/>
  <c r="S226" i="1"/>
  <c r="T226" i="1"/>
  <c r="S225" i="1"/>
  <c r="T225" i="1"/>
  <c r="S224" i="1"/>
  <c r="T224" i="1"/>
  <c r="S223" i="1"/>
  <c r="T223" i="1"/>
  <c r="S222" i="1"/>
  <c r="T222" i="1"/>
  <c r="S221" i="1"/>
  <c r="T221" i="1"/>
  <c r="S220" i="1"/>
  <c r="T220" i="1"/>
  <c r="S219" i="1"/>
  <c r="T219" i="1"/>
  <c r="S218" i="1"/>
  <c r="T218" i="1"/>
  <c r="S217" i="1"/>
  <c r="T217" i="1"/>
  <c r="S216" i="1"/>
  <c r="T216" i="1"/>
  <c r="S215" i="1"/>
  <c r="T215" i="1"/>
  <c r="S214" i="1"/>
  <c r="T214" i="1"/>
  <c r="S213" i="1"/>
  <c r="T213" i="1"/>
  <c r="S212" i="1"/>
  <c r="T212" i="1"/>
  <c r="S211" i="1"/>
  <c r="T211" i="1"/>
  <c r="S210" i="1"/>
  <c r="T210" i="1"/>
  <c r="S209" i="1"/>
  <c r="T209" i="1"/>
  <c r="S208" i="1"/>
  <c r="T208" i="1"/>
  <c r="S207" i="1"/>
  <c r="T207" i="1"/>
  <c r="S206" i="1"/>
  <c r="T206" i="1"/>
  <c r="S205" i="1"/>
  <c r="T205" i="1"/>
  <c r="S204" i="1"/>
  <c r="T204" i="1"/>
  <c r="S203" i="1"/>
  <c r="T203" i="1"/>
  <c r="S202" i="1"/>
  <c r="T202" i="1"/>
  <c r="S201" i="1"/>
  <c r="T201" i="1"/>
  <c r="S200" i="1"/>
  <c r="T200" i="1"/>
  <c r="S199" i="1"/>
  <c r="T199" i="1"/>
  <c r="S198" i="1"/>
  <c r="T198" i="1"/>
  <c r="S197" i="1"/>
  <c r="T197" i="1"/>
  <c r="S196" i="1"/>
  <c r="T196" i="1"/>
  <c r="S195" i="1"/>
  <c r="T195" i="1"/>
  <c r="S194" i="1"/>
  <c r="T194" i="1"/>
  <c r="S193" i="1"/>
  <c r="T193" i="1"/>
  <c r="S192" i="1"/>
  <c r="T192" i="1"/>
  <c r="S191" i="1"/>
  <c r="T191" i="1"/>
  <c r="S190" i="1"/>
  <c r="T190" i="1"/>
  <c r="S189" i="1"/>
  <c r="T189" i="1"/>
  <c r="S188" i="1"/>
  <c r="T188" i="1"/>
  <c r="S187" i="1"/>
  <c r="T187" i="1"/>
  <c r="S186" i="1"/>
  <c r="T186" i="1"/>
  <c r="S185" i="1"/>
  <c r="T185" i="1"/>
  <c r="S184" i="1"/>
  <c r="T184" i="1"/>
  <c r="S183" i="1"/>
  <c r="T183" i="1"/>
  <c r="S182" i="1"/>
  <c r="T182" i="1"/>
  <c r="S181" i="1"/>
  <c r="T181" i="1"/>
  <c r="S180" i="1"/>
  <c r="T180" i="1"/>
  <c r="S179" i="1"/>
  <c r="T179" i="1"/>
  <c r="S178" i="1"/>
  <c r="T178" i="1"/>
  <c r="S177" i="1"/>
  <c r="T177" i="1"/>
  <c r="S176" i="1"/>
  <c r="T176" i="1"/>
  <c r="S175" i="1"/>
  <c r="T175" i="1"/>
  <c r="S174" i="1"/>
  <c r="T174" i="1"/>
  <c r="S173" i="1"/>
  <c r="T173" i="1"/>
  <c r="S172" i="1"/>
  <c r="T172" i="1"/>
  <c r="S171" i="1"/>
  <c r="T171" i="1"/>
  <c r="S170" i="1"/>
  <c r="T170" i="1"/>
  <c r="S169" i="1"/>
  <c r="T169" i="1"/>
  <c r="S168" i="1"/>
  <c r="T168" i="1"/>
  <c r="S167" i="1"/>
  <c r="T167" i="1"/>
  <c r="S166" i="1"/>
  <c r="T166" i="1"/>
  <c r="S165" i="1"/>
  <c r="T165" i="1"/>
  <c r="S164" i="1"/>
  <c r="T164" i="1"/>
  <c r="S163" i="1"/>
  <c r="T163" i="1"/>
  <c r="S162" i="1"/>
  <c r="T162" i="1"/>
  <c r="S161" i="1"/>
  <c r="T161" i="1"/>
  <c r="S160" i="1"/>
  <c r="T160" i="1"/>
  <c r="S159" i="1"/>
  <c r="T159" i="1"/>
  <c r="S158" i="1"/>
  <c r="T158" i="1"/>
  <c r="S157" i="1"/>
  <c r="T157" i="1"/>
  <c r="S156" i="1"/>
  <c r="T156" i="1"/>
  <c r="S155" i="1"/>
  <c r="T155" i="1"/>
  <c r="S154" i="1"/>
  <c r="T154" i="1"/>
  <c r="S153" i="1"/>
  <c r="T153" i="1"/>
  <c r="S152" i="1"/>
  <c r="T152" i="1"/>
  <c r="S151" i="1"/>
  <c r="T151" i="1"/>
  <c r="S150" i="1"/>
  <c r="T150" i="1"/>
  <c r="S149" i="1"/>
  <c r="T149" i="1"/>
  <c r="S148" i="1"/>
  <c r="T148" i="1"/>
  <c r="S147" i="1"/>
  <c r="T147" i="1"/>
  <c r="S146" i="1"/>
  <c r="T146" i="1"/>
  <c r="S145" i="1"/>
  <c r="T145" i="1"/>
  <c r="S144" i="1"/>
  <c r="T144" i="1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T10" i="1" l="1"/>
  <c r="E7" i="4" l="1"/>
  <c r="K4" i="1"/>
  <c r="I118" i="4"/>
  <c r="I60" i="4"/>
  <c r="I350" i="4"/>
  <c r="I292" i="4"/>
  <c r="I234" i="4"/>
  <c r="I176" i="4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V1025" i="1"/>
  <c r="V1024" i="1"/>
  <c r="V1023" i="1"/>
  <c r="V1022" i="1"/>
  <c r="V1021" i="1"/>
  <c r="V1020" i="1"/>
  <c r="V1019" i="1"/>
  <c r="V1018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8" i="1"/>
  <c r="V997" i="1"/>
  <c r="V996" i="1"/>
  <c r="V995" i="1"/>
  <c r="V994" i="1"/>
  <c r="V993" i="1"/>
  <c r="V992" i="1"/>
  <c r="V991" i="1"/>
  <c r="V990" i="1"/>
  <c r="V989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H404" i="4"/>
  <c r="F404" i="4"/>
  <c r="E404" i="4"/>
  <c r="C404" i="4"/>
  <c r="H403" i="4"/>
  <c r="F403" i="4"/>
  <c r="E403" i="4"/>
  <c r="C403" i="4"/>
  <c r="H402" i="4"/>
  <c r="F402" i="4"/>
  <c r="E402" i="4"/>
  <c r="C402" i="4"/>
  <c r="H401" i="4"/>
  <c r="F401" i="4"/>
  <c r="E401" i="4"/>
  <c r="C401" i="4"/>
  <c r="H400" i="4"/>
  <c r="F400" i="4"/>
  <c r="E400" i="4"/>
  <c r="C400" i="4"/>
  <c r="H399" i="4"/>
  <c r="F399" i="4"/>
  <c r="E399" i="4"/>
  <c r="C399" i="4"/>
  <c r="H398" i="4"/>
  <c r="F398" i="4"/>
  <c r="E398" i="4"/>
  <c r="C398" i="4"/>
  <c r="H397" i="4"/>
  <c r="F397" i="4"/>
  <c r="E397" i="4"/>
  <c r="C397" i="4"/>
  <c r="H396" i="4"/>
  <c r="F396" i="4"/>
  <c r="E396" i="4"/>
  <c r="C396" i="4"/>
  <c r="H395" i="4"/>
  <c r="F395" i="4"/>
  <c r="E395" i="4"/>
  <c r="C395" i="4"/>
  <c r="H394" i="4"/>
  <c r="F394" i="4"/>
  <c r="E394" i="4"/>
  <c r="C394" i="4"/>
  <c r="H393" i="4"/>
  <c r="F393" i="4"/>
  <c r="E393" i="4"/>
  <c r="C393" i="4"/>
  <c r="H392" i="4"/>
  <c r="F392" i="4"/>
  <c r="E392" i="4"/>
  <c r="C392" i="4"/>
  <c r="H391" i="4"/>
  <c r="F391" i="4"/>
  <c r="E391" i="4"/>
  <c r="C391" i="4"/>
  <c r="H390" i="4"/>
  <c r="F390" i="4"/>
  <c r="E390" i="4"/>
  <c r="C390" i="4"/>
  <c r="H389" i="4"/>
  <c r="F389" i="4"/>
  <c r="E389" i="4"/>
  <c r="C389" i="4"/>
  <c r="H388" i="4"/>
  <c r="F388" i="4"/>
  <c r="E388" i="4"/>
  <c r="C388" i="4"/>
  <c r="H387" i="4"/>
  <c r="F387" i="4"/>
  <c r="E387" i="4"/>
  <c r="C387" i="4"/>
  <c r="H386" i="4"/>
  <c r="F386" i="4"/>
  <c r="E386" i="4"/>
  <c r="C386" i="4"/>
  <c r="H385" i="4"/>
  <c r="F385" i="4"/>
  <c r="E385" i="4"/>
  <c r="C385" i="4"/>
  <c r="H384" i="4"/>
  <c r="F384" i="4"/>
  <c r="E384" i="4"/>
  <c r="C384" i="4"/>
  <c r="H383" i="4"/>
  <c r="F383" i="4"/>
  <c r="E383" i="4"/>
  <c r="C383" i="4"/>
  <c r="H382" i="4"/>
  <c r="F382" i="4"/>
  <c r="E382" i="4"/>
  <c r="C382" i="4"/>
  <c r="H381" i="4"/>
  <c r="F381" i="4"/>
  <c r="E381" i="4"/>
  <c r="C381" i="4"/>
  <c r="H380" i="4"/>
  <c r="F380" i="4"/>
  <c r="E380" i="4"/>
  <c r="C380" i="4"/>
  <c r="H379" i="4"/>
  <c r="F379" i="4"/>
  <c r="E379" i="4"/>
  <c r="C379" i="4"/>
  <c r="H378" i="4"/>
  <c r="F378" i="4"/>
  <c r="E378" i="4"/>
  <c r="C378" i="4"/>
  <c r="H377" i="4"/>
  <c r="F377" i="4"/>
  <c r="E377" i="4"/>
  <c r="C377" i="4"/>
  <c r="H376" i="4"/>
  <c r="F376" i="4"/>
  <c r="E376" i="4"/>
  <c r="C376" i="4"/>
  <c r="H375" i="4"/>
  <c r="F375" i="4"/>
  <c r="E375" i="4"/>
  <c r="C375" i="4"/>
  <c r="H374" i="4"/>
  <c r="F374" i="4"/>
  <c r="E374" i="4"/>
  <c r="C374" i="4"/>
  <c r="H373" i="4"/>
  <c r="F373" i="4"/>
  <c r="E373" i="4"/>
  <c r="C373" i="4"/>
  <c r="H372" i="4"/>
  <c r="F372" i="4"/>
  <c r="E372" i="4"/>
  <c r="C372" i="4"/>
  <c r="H371" i="4"/>
  <c r="F371" i="4"/>
  <c r="E371" i="4"/>
  <c r="C371" i="4"/>
  <c r="H370" i="4"/>
  <c r="F370" i="4"/>
  <c r="E370" i="4"/>
  <c r="C370" i="4"/>
  <c r="H369" i="4"/>
  <c r="F369" i="4"/>
  <c r="E369" i="4"/>
  <c r="C369" i="4"/>
  <c r="H368" i="4"/>
  <c r="F368" i="4"/>
  <c r="E368" i="4"/>
  <c r="C368" i="4"/>
  <c r="H367" i="4"/>
  <c r="F367" i="4"/>
  <c r="E367" i="4"/>
  <c r="C367" i="4"/>
  <c r="H366" i="4"/>
  <c r="F366" i="4"/>
  <c r="E366" i="4"/>
  <c r="C366" i="4"/>
  <c r="H365" i="4"/>
  <c r="F365" i="4"/>
  <c r="E365" i="4"/>
  <c r="C365" i="4"/>
  <c r="H364" i="4"/>
  <c r="F364" i="4"/>
  <c r="E364" i="4"/>
  <c r="C364" i="4"/>
  <c r="H363" i="4"/>
  <c r="F363" i="4"/>
  <c r="E363" i="4"/>
  <c r="C363" i="4"/>
  <c r="H362" i="4"/>
  <c r="F362" i="4"/>
  <c r="E362" i="4"/>
  <c r="C362" i="4"/>
  <c r="H361" i="4"/>
  <c r="F361" i="4"/>
  <c r="E361" i="4"/>
  <c r="C361" i="4"/>
  <c r="H360" i="4"/>
  <c r="F360" i="4"/>
  <c r="E360" i="4"/>
  <c r="C360" i="4"/>
  <c r="H359" i="4"/>
  <c r="F359" i="4"/>
  <c r="E359" i="4"/>
  <c r="C359" i="4"/>
  <c r="H358" i="4"/>
  <c r="F358" i="4"/>
  <c r="E358" i="4"/>
  <c r="C358" i="4"/>
  <c r="H357" i="4"/>
  <c r="F357" i="4"/>
  <c r="E357" i="4"/>
  <c r="C357" i="4"/>
  <c r="H356" i="4"/>
  <c r="F356" i="4"/>
  <c r="E356" i="4"/>
  <c r="C356" i="4"/>
  <c r="L355" i="4"/>
  <c r="H355" i="4"/>
  <c r="F355" i="4"/>
  <c r="E355" i="4"/>
  <c r="C355" i="4"/>
  <c r="B355" i="4"/>
  <c r="H346" i="4"/>
  <c r="F346" i="4"/>
  <c r="E346" i="4"/>
  <c r="C346" i="4"/>
  <c r="H345" i="4"/>
  <c r="F345" i="4"/>
  <c r="E345" i="4"/>
  <c r="C345" i="4"/>
  <c r="H344" i="4"/>
  <c r="F344" i="4"/>
  <c r="E344" i="4"/>
  <c r="C344" i="4"/>
  <c r="H343" i="4"/>
  <c r="F343" i="4"/>
  <c r="E343" i="4"/>
  <c r="C343" i="4"/>
  <c r="H342" i="4"/>
  <c r="F342" i="4"/>
  <c r="E342" i="4"/>
  <c r="C342" i="4"/>
  <c r="H341" i="4"/>
  <c r="F341" i="4"/>
  <c r="E341" i="4"/>
  <c r="C341" i="4"/>
  <c r="H340" i="4"/>
  <c r="F340" i="4"/>
  <c r="E340" i="4"/>
  <c r="C340" i="4"/>
  <c r="H339" i="4"/>
  <c r="F339" i="4"/>
  <c r="E339" i="4"/>
  <c r="C339" i="4"/>
  <c r="H338" i="4"/>
  <c r="F338" i="4"/>
  <c r="E338" i="4"/>
  <c r="C338" i="4"/>
  <c r="H337" i="4"/>
  <c r="F337" i="4"/>
  <c r="E337" i="4"/>
  <c r="C337" i="4"/>
  <c r="H336" i="4"/>
  <c r="F336" i="4"/>
  <c r="E336" i="4"/>
  <c r="C336" i="4"/>
  <c r="H335" i="4"/>
  <c r="F335" i="4"/>
  <c r="E335" i="4"/>
  <c r="C335" i="4"/>
  <c r="H334" i="4"/>
  <c r="F334" i="4"/>
  <c r="E334" i="4"/>
  <c r="C334" i="4"/>
  <c r="H333" i="4"/>
  <c r="F333" i="4"/>
  <c r="E333" i="4"/>
  <c r="C333" i="4"/>
  <c r="H332" i="4"/>
  <c r="F332" i="4"/>
  <c r="E332" i="4"/>
  <c r="C332" i="4"/>
  <c r="H331" i="4"/>
  <c r="F331" i="4"/>
  <c r="E331" i="4"/>
  <c r="C331" i="4"/>
  <c r="H330" i="4"/>
  <c r="F330" i="4"/>
  <c r="E330" i="4"/>
  <c r="C330" i="4"/>
  <c r="H329" i="4"/>
  <c r="F329" i="4"/>
  <c r="E329" i="4"/>
  <c r="C329" i="4"/>
  <c r="H328" i="4"/>
  <c r="F328" i="4"/>
  <c r="E328" i="4"/>
  <c r="C328" i="4"/>
  <c r="H327" i="4"/>
  <c r="F327" i="4"/>
  <c r="E327" i="4"/>
  <c r="C327" i="4"/>
  <c r="H326" i="4"/>
  <c r="F326" i="4"/>
  <c r="E326" i="4"/>
  <c r="C326" i="4"/>
  <c r="H325" i="4"/>
  <c r="F325" i="4"/>
  <c r="E325" i="4"/>
  <c r="C325" i="4"/>
  <c r="H324" i="4"/>
  <c r="F324" i="4"/>
  <c r="E324" i="4"/>
  <c r="C324" i="4"/>
  <c r="H323" i="4"/>
  <c r="F323" i="4"/>
  <c r="E323" i="4"/>
  <c r="C323" i="4"/>
  <c r="H322" i="4"/>
  <c r="F322" i="4"/>
  <c r="E322" i="4"/>
  <c r="C322" i="4"/>
  <c r="H321" i="4"/>
  <c r="F321" i="4"/>
  <c r="E321" i="4"/>
  <c r="C321" i="4"/>
  <c r="H320" i="4"/>
  <c r="F320" i="4"/>
  <c r="E320" i="4"/>
  <c r="C320" i="4"/>
  <c r="H319" i="4"/>
  <c r="F319" i="4"/>
  <c r="E319" i="4"/>
  <c r="C319" i="4"/>
  <c r="H318" i="4"/>
  <c r="F318" i="4"/>
  <c r="E318" i="4"/>
  <c r="C318" i="4"/>
  <c r="H317" i="4"/>
  <c r="F317" i="4"/>
  <c r="E317" i="4"/>
  <c r="C317" i="4"/>
  <c r="H316" i="4"/>
  <c r="F316" i="4"/>
  <c r="E316" i="4"/>
  <c r="C316" i="4"/>
  <c r="H315" i="4"/>
  <c r="F315" i="4"/>
  <c r="E315" i="4"/>
  <c r="C315" i="4"/>
  <c r="H314" i="4"/>
  <c r="F314" i="4"/>
  <c r="E314" i="4"/>
  <c r="C314" i="4"/>
  <c r="H313" i="4"/>
  <c r="F313" i="4"/>
  <c r="E313" i="4"/>
  <c r="C313" i="4"/>
  <c r="H312" i="4"/>
  <c r="F312" i="4"/>
  <c r="E312" i="4"/>
  <c r="C312" i="4"/>
  <c r="H311" i="4"/>
  <c r="F311" i="4"/>
  <c r="E311" i="4"/>
  <c r="C311" i="4"/>
  <c r="H310" i="4"/>
  <c r="F310" i="4"/>
  <c r="E310" i="4"/>
  <c r="C310" i="4"/>
  <c r="H309" i="4"/>
  <c r="F309" i="4"/>
  <c r="E309" i="4"/>
  <c r="C309" i="4"/>
  <c r="H308" i="4"/>
  <c r="F308" i="4"/>
  <c r="E308" i="4"/>
  <c r="C308" i="4"/>
  <c r="H307" i="4"/>
  <c r="F307" i="4"/>
  <c r="E307" i="4"/>
  <c r="C307" i="4"/>
  <c r="H306" i="4"/>
  <c r="F306" i="4"/>
  <c r="E306" i="4"/>
  <c r="C306" i="4"/>
  <c r="H305" i="4"/>
  <c r="F305" i="4"/>
  <c r="E305" i="4"/>
  <c r="C305" i="4"/>
  <c r="H304" i="4"/>
  <c r="F304" i="4"/>
  <c r="E304" i="4"/>
  <c r="C304" i="4"/>
  <c r="H303" i="4"/>
  <c r="F303" i="4"/>
  <c r="E303" i="4"/>
  <c r="C303" i="4"/>
  <c r="H302" i="4"/>
  <c r="F302" i="4"/>
  <c r="E302" i="4"/>
  <c r="C302" i="4"/>
  <c r="H301" i="4"/>
  <c r="F301" i="4"/>
  <c r="E301" i="4"/>
  <c r="C301" i="4"/>
  <c r="H300" i="4"/>
  <c r="F300" i="4"/>
  <c r="E300" i="4"/>
  <c r="C300" i="4"/>
  <c r="H299" i="4"/>
  <c r="F299" i="4"/>
  <c r="E299" i="4"/>
  <c r="C299" i="4"/>
  <c r="H298" i="4"/>
  <c r="F298" i="4"/>
  <c r="E298" i="4"/>
  <c r="C298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L297" i="4"/>
  <c r="H297" i="4"/>
  <c r="F297" i="4"/>
  <c r="E297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C297" i="4"/>
  <c r="B297" i="4"/>
  <c r="H288" i="4"/>
  <c r="F288" i="4"/>
  <c r="E288" i="4"/>
  <c r="H287" i="4"/>
  <c r="F287" i="4"/>
  <c r="E287" i="4"/>
  <c r="H286" i="4"/>
  <c r="F286" i="4"/>
  <c r="E286" i="4"/>
  <c r="H285" i="4"/>
  <c r="F285" i="4"/>
  <c r="E285" i="4"/>
  <c r="H284" i="4"/>
  <c r="F284" i="4"/>
  <c r="E284" i="4"/>
  <c r="H283" i="4"/>
  <c r="F283" i="4"/>
  <c r="E283" i="4"/>
  <c r="H282" i="4"/>
  <c r="F282" i="4"/>
  <c r="E282" i="4"/>
  <c r="H281" i="4"/>
  <c r="F281" i="4"/>
  <c r="E281" i="4"/>
  <c r="H280" i="4"/>
  <c r="F280" i="4"/>
  <c r="E280" i="4"/>
  <c r="H279" i="4"/>
  <c r="F279" i="4"/>
  <c r="E279" i="4"/>
  <c r="H278" i="4"/>
  <c r="F278" i="4"/>
  <c r="E278" i="4"/>
  <c r="H277" i="4"/>
  <c r="F277" i="4"/>
  <c r="E277" i="4"/>
  <c r="H276" i="4"/>
  <c r="F276" i="4"/>
  <c r="E276" i="4"/>
  <c r="H275" i="4"/>
  <c r="F275" i="4"/>
  <c r="E275" i="4"/>
  <c r="H274" i="4"/>
  <c r="F274" i="4"/>
  <c r="E274" i="4"/>
  <c r="H273" i="4"/>
  <c r="F273" i="4"/>
  <c r="E273" i="4"/>
  <c r="H272" i="4"/>
  <c r="F272" i="4"/>
  <c r="E272" i="4"/>
  <c r="H271" i="4"/>
  <c r="F271" i="4"/>
  <c r="E271" i="4"/>
  <c r="H270" i="4"/>
  <c r="F270" i="4"/>
  <c r="E270" i="4"/>
  <c r="H269" i="4"/>
  <c r="F269" i="4"/>
  <c r="E269" i="4"/>
  <c r="H268" i="4"/>
  <c r="F268" i="4"/>
  <c r="E268" i="4"/>
  <c r="H267" i="4"/>
  <c r="F267" i="4"/>
  <c r="E267" i="4"/>
  <c r="H266" i="4"/>
  <c r="F266" i="4"/>
  <c r="E266" i="4"/>
  <c r="H265" i="4"/>
  <c r="F265" i="4"/>
  <c r="E265" i="4"/>
  <c r="H264" i="4"/>
  <c r="F264" i="4"/>
  <c r="E264" i="4"/>
  <c r="H263" i="4"/>
  <c r="F263" i="4"/>
  <c r="E263" i="4"/>
  <c r="H262" i="4"/>
  <c r="F262" i="4"/>
  <c r="E262" i="4"/>
  <c r="H261" i="4"/>
  <c r="F261" i="4"/>
  <c r="E261" i="4"/>
  <c r="H260" i="4"/>
  <c r="F260" i="4"/>
  <c r="E260" i="4"/>
  <c r="H259" i="4"/>
  <c r="F259" i="4"/>
  <c r="E259" i="4"/>
  <c r="H258" i="4"/>
  <c r="F258" i="4"/>
  <c r="E258" i="4"/>
  <c r="H257" i="4"/>
  <c r="F257" i="4"/>
  <c r="E257" i="4"/>
  <c r="H256" i="4"/>
  <c r="F256" i="4"/>
  <c r="E256" i="4"/>
  <c r="H255" i="4"/>
  <c r="F255" i="4"/>
  <c r="E255" i="4"/>
  <c r="H254" i="4"/>
  <c r="F254" i="4"/>
  <c r="E254" i="4"/>
  <c r="H253" i="4"/>
  <c r="F253" i="4"/>
  <c r="E253" i="4"/>
  <c r="H252" i="4"/>
  <c r="F252" i="4"/>
  <c r="E252" i="4"/>
  <c r="H251" i="4"/>
  <c r="F251" i="4"/>
  <c r="E251" i="4"/>
  <c r="H250" i="4"/>
  <c r="F250" i="4"/>
  <c r="E250" i="4"/>
  <c r="H249" i="4"/>
  <c r="F249" i="4"/>
  <c r="E249" i="4"/>
  <c r="H248" i="4"/>
  <c r="F248" i="4"/>
  <c r="E248" i="4"/>
  <c r="H247" i="4"/>
  <c r="F247" i="4"/>
  <c r="E247" i="4"/>
  <c r="H246" i="4"/>
  <c r="F246" i="4"/>
  <c r="E246" i="4"/>
  <c r="H245" i="4"/>
  <c r="F245" i="4"/>
  <c r="E245" i="4"/>
  <c r="H244" i="4"/>
  <c r="F244" i="4"/>
  <c r="E244" i="4"/>
  <c r="H243" i="4"/>
  <c r="F243" i="4"/>
  <c r="E243" i="4"/>
  <c r="H242" i="4"/>
  <c r="F242" i="4"/>
  <c r="E242" i="4"/>
  <c r="H241" i="4"/>
  <c r="F241" i="4"/>
  <c r="E241" i="4"/>
  <c r="H240" i="4"/>
  <c r="F240" i="4"/>
  <c r="E240" i="4"/>
  <c r="L239" i="4"/>
  <c r="H239" i="4"/>
  <c r="F239" i="4"/>
  <c r="E239" i="4"/>
  <c r="C239" i="4"/>
  <c r="B239" i="4"/>
  <c r="H230" i="4"/>
  <c r="F230" i="4"/>
  <c r="E230" i="4"/>
  <c r="H229" i="4"/>
  <c r="F229" i="4"/>
  <c r="E229" i="4"/>
  <c r="H228" i="4"/>
  <c r="F228" i="4"/>
  <c r="E228" i="4"/>
  <c r="H227" i="4"/>
  <c r="F227" i="4"/>
  <c r="E227" i="4"/>
  <c r="H226" i="4"/>
  <c r="F226" i="4"/>
  <c r="E226" i="4"/>
  <c r="H225" i="4"/>
  <c r="F225" i="4"/>
  <c r="E225" i="4"/>
  <c r="H224" i="4"/>
  <c r="F224" i="4"/>
  <c r="E224" i="4"/>
  <c r="H223" i="4"/>
  <c r="F223" i="4"/>
  <c r="E223" i="4"/>
  <c r="H222" i="4"/>
  <c r="F222" i="4"/>
  <c r="E222" i="4"/>
  <c r="H221" i="4"/>
  <c r="F221" i="4"/>
  <c r="E221" i="4"/>
  <c r="H220" i="4"/>
  <c r="F220" i="4"/>
  <c r="E220" i="4"/>
  <c r="H219" i="4"/>
  <c r="F219" i="4"/>
  <c r="E219" i="4"/>
  <c r="H218" i="4"/>
  <c r="F218" i="4"/>
  <c r="E218" i="4"/>
  <c r="H217" i="4"/>
  <c r="F217" i="4"/>
  <c r="E217" i="4"/>
  <c r="H216" i="4"/>
  <c r="F216" i="4"/>
  <c r="E216" i="4"/>
  <c r="H215" i="4"/>
  <c r="F215" i="4"/>
  <c r="E215" i="4"/>
  <c r="H214" i="4"/>
  <c r="F214" i="4"/>
  <c r="E214" i="4"/>
  <c r="H213" i="4"/>
  <c r="F213" i="4"/>
  <c r="E213" i="4"/>
  <c r="H212" i="4"/>
  <c r="F212" i="4"/>
  <c r="E212" i="4"/>
  <c r="H211" i="4"/>
  <c r="F211" i="4"/>
  <c r="E211" i="4"/>
  <c r="H210" i="4"/>
  <c r="F210" i="4"/>
  <c r="E210" i="4"/>
  <c r="H209" i="4"/>
  <c r="F209" i="4"/>
  <c r="E209" i="4"/>
  <c r="H208" i="4"/>
  <c r="F208" i="4"/>
  <c r="E208" i="4"/>
  <c r="H207" i="4"/>
  <c r="F207" i="4"/>
  <c r="E207" i="4"/>
  <c r="H206" i="4"/>
  <c r="F206" i="4"/>
  <c r="E206" i="4"/>
  <c r="H205" i="4"/>
  <c r="F205" i="4"/>
  <c r="E205" i="4"/>
  <c r="H204" i="4"/>
  <c r="F204" i="4"/>
  <c r="E204" i="4"/>
  <c r="H203" i="4"/>
  <c r="F203" i="4"/>
  <c r="E203" i="4"/>
  <c r="H202" i="4"/>
  <c r="F202" i="4"/>
  <c r="E202" i="4"/>
  <c r="H201" i="4"/>
  <c r="F201" i="4"/>
  <c r="E201" i="4"/>
  <c r="H200" i="4"/>
  <c r="F200" i="4"/>
  <c r="E200" i="4"/>
  <c r="H199" i="4"/>
  <c r="F199" i="4"/>
  <c r="E199" i="4"/>
  <c r="H198" i="4"/>
  <c r="F198" i="4"/>
  <c r="E198" i="4"/>
  <c r="H197" i="4"/>
  <c r="F197" i="4"/>
  <c r="E197" i="4"/>
  <c r="H196" i="4"/>
  <c r="F196" i="4"/>
  <c r="E196" i="4"/>
  <c r="H195" i="4"/>
  <c r="F195" i="4"/>
  <c r="E195" i="4"/>
  <c r="H194" i="4"/>
  <c r="F194" i="4"/>
  <c r="E194" i="4"/>
  <c r="H193" i="4"/>
  <c r="F193" i="4"/>
  <c r="E193" i="4"/>
  <c r="H192" i="4"/>
  <c r="F192" i="4"/>
  <c r="E192" i="4"/>
  <c r="H191" i="4"/>
  <c r="F191" i="4"/>
  <c r="E191" i="4"/>
  <c r="H190" i="4"/>
  <c r="F190" i="4"/>
  <c r="E190" i="4"/>
  <c r="H189" i="4"/>
  <c r="F189" i="4"/>
  <c r="E189" i="4"/>
  <c r="H188" i="4"/>
  <c r="F188" i="4"/>
  <c r="E188" i="4"/>
  <c r="H187" i="4"/>
  <c r="F187" i="4"/>
  <c r="E187" i="4"/>
  <c r="H186" i="4"/>
  <c r="F186" i="4"/>
  <c r="E186" i="4"/>
  <c r="H185" i="4"/>
  <c r="F185" i="4"/>
  <c r="E185" i="4"/>
  <c r="H184" i="4"/>
  <c r="F184" i="4"/>
  <c r="E184" i="4"/>
  <c r="H183" i="4"/>
  <c r="F183" i="4"/>
  <c r="E183" i="4"/>
  <c r="H182" i="4"/>
  <c r="F182" i="4"/>
  <c r="E182" i="4"/>
  <c r="L181" i="4"/>
  <c r="H181" i="4"/>
  <c r="F181" i="4"/>
  <c r="E181" i="4"/>
  <c r="C181" i="4"/>
  <c r="B181" i="4"/>
  <c r="H172" i="4"/>
  <c r="F172" i="4"/>
  <c r="E172" i="4"/>
  <c r="C172" i="4"/>
  <c r="H171" i="4"/>
  <c r="F171" i="4"/>
  <c r="E171" i="4"/>
  <c r="C171" i="4"/>
  <c r="H170" i="4"/>
  <c r="F170" i="4"/>
  <c r="E170" i="4"/>
  <c r="C170" i="4"/>
  <c r="H169" i="4"/>
  <c r="F169" i="4"/>
  <c r="E169" i="4"/>
  <c r="C169" i="4"/>
  <c r="H168" i="4"/>
  <c r="F168" i="4"/>
  <c r="E168" i="4"/>
  <c r="C168" i="4"/>
  <c r="H167" i="4"/>
  <c r="F167" i="4"/>
  <c r="E167" i="4"/>
  <c r="C167" i="4"/>
  <c r="H166" i="4"/>
  <c r="F166" i="4"/>
  <c r="E166" i="4"/>
  <c r="C166" i="4"/>
  <c r="H165" i="4"/>
  <c r="F165" i="4"/>
  <c r="E165" i="4"/>
  <c r="C165" i="4"/>
  <c r="H164" i="4"/>
  <c r="F164" i="4"/>
  <c r="E164" i="4"/>
  <c r="C164" i="4"/>
  <c r="H163" i="4"/>
  <c r="F163" i="4"/>
  <c r="E163" i="4"/>
  <c r="C163" i="4"/>
  <c r="H162" i="4"/>
  <c r="F162" i="4"/>
  <c r="E162" i="4"/>
  <c r="C162" i="4"/>
  <c r="H161" i="4"/>
  <c r="F161" i="4"/>
  <c r="E161" i="4"/>
  <c r="C161" i="4"/>
  <c r="H160" i="4"/>
  <c r="F160" i="4"/>
  <c r="E160" i="4"/>
  <c r="C160" i="4"/>
  <c r="H159" i="4"/>
  <c r="F159" i="4"/>
  <c r="E159" i="4"/>
  <c r="C159" i="4"/>
  <c r="H158" i="4"/>
  <c r="F158" i="4"/>
  <c r="E158" i="4"/>
  <c r="C158" i="4"/>
  <c r="H157" i="4"/>
  <c r="F157" i="4"/>
  <c r="E157" i="4"/>
  <c r="C157" i="4"/>
  <c r="H156" i="4"/>
  <c r="F156" i="4"/>
  <c r="E156" i="4"/>
  <c r="C156" i="4"/>
  <c r="H155" i="4"/>
  <c r="F155" i="4"/>
  <c r="E155" i="4"/>
  <c r="C155" i="4"/>
  <c r="H154" i="4"/>
  <c r="F154" i="4"/>
  <c r="E154" i="4"/>
  <c r="C154" i="4"/>
  <c r="H153" i="4"/>
  <c r="F153" i="4"/>
  <c r="E153" i="4"/>
  <c r="C153" i="4"/>
  <c r="H152" i="4"/>
  <c r="F152" i="4"/>
  <c r="E152" i="4"/>
  <c r="C152" i="4"/>
  <c r="H151" i="4"/>
  <c r="F151" i="4"/>
  <c r="E151" i="4"/>
  <c r="C151" i="4"/>
  <c r="H150" i="4"/>
  <c r="F150" i="4"/>
  <c r="E150" i="4"/>
  <c r="C150" i="4"/>
  <c r="H149" i="4"/>
  <c r="F149" i="4"/>
  <c r="E149" i="4"/>
  <c r="C149" i="4"/>
  <c r="H148" i="4"/>
  <c r="F148" i="4"/>
  <c r="E148" i="4"/>
  <c r="C148" i="4"/>
  <c r="H147" i="4"/>
  <c r="F147" i="4"/>
  <c r="E147" i="4"/>
  <c r="C147" i="4"/>
  <c r="H146" i="4"/>
  <c r="F146" i="4"/>
  <c r="E146" i="4"/>
  <c r="C146" i="4"/>
  <c r="H145" i="4"/>
  <c r="F145" i="4"/>
  <c r="E145" i="4"/>
  <c r="C145" i="4"/>
  <c r="H144" i="4"/>
  <c r="F144" i="4"/>
  <c r="E144" i="4"/>
  <c r="C144" i="4"/>
  <c r="H143" i="4"/>
  <c r="F143" i="4"/>
  <c r="E143" i="4"/>
  <c r="C143" i="4"/>
  <c r="H142" i="4"/>
  <c r="F142" i="4"/>
  <c r="E142" i="4"/>
  <c r="C142" i="4"/>
  <c r="H141" i="4"/>
  <c r="F141" i="4"/>
  <c r="E141" i="4"/>
  <c r="C141" i="4"/>
  <c r="H140" i="4"/>
  <c r="F140" i="4"/>
  <c r="E140" i="4"/>
  <c r="C140" i="4"/>
  <c r="H139" i="4"/>
  <c r="F139" i="4"/>
  <c r="E139" i="4"/>
  <c r="C139" i="4"/>
  <c r="H138" i="4"/>
  <c r="F138" i="4"/>
  <c r="E138" i="4"/>
  <c r="C138" i="4"/>
  <c r="H137" i="4"/>
  <c r="F137" i="4"/>
  <c r="E137" i="4"/>
  <c r="C137" i="4"/>
  <c r="H136" i="4"/>
  <c r="F136" i="4"/>
  <c r="E136" i="4"/>
  <c r="C136" i="4"/>
  <c r="H135" i="4"/>
  <c r="F135" i="4"/>
  <c r="E135" i="4"/>
  <c r="C135" i="4"/>
  <c r="H134" i="4"/>
  <c r="F134" i="4"/>
  <c r="E134" i="4"/>
  <c r="C134" i="4"/>
  <c r="H133" i="4"/>
  <c r="F133" i="4"/>
  <c r="E133" i="4"/>
  <c r="C133" i="4"/>
  <c r="H132" i="4"/>
  <c r="F132" i="4"/>
  <c r="E132" i="4"/>
  <c r="C132" i="4"/>
  <c r="H131" i="4"/>
  <c r="F131" i="4"/>
  <c r="E131" i="4"/>
  <c r="C131" i="4"/>
  <c r="H130" i="4"/>
  <c r="F130" i="4"/>
  <c r="E130" i="4"/>
  <c r="C130" i="4"/>
  <c r="H129" i="4"/>
  <c r="F129" i="4"/>
  <c r="E129" i="4"/>
  <c r="C129" i="4"/>
  <c r="H128" i="4"/>
  <c r="F128" i="4"/>
  <c r="E128" i="4"/>
  <c r="C128" i="4"/>
  <c r="H127" i="4"/>
  <c r="F127" i="4"/>
  <c r="E127" i="4"/>
  <c r="C127" i="4"/>
  <c r="H126" i="4"/>
  <c r="F126" i="4"/>
  <c r="E126" i="4"/>
  <c r="C126" i="4"/>
  <c r="H125" i="4"/>
  <c r="F125" i="4"/>
  <c r="E125" i="4"/>
  <c r="C125" i="4"/>
  <c r="H124" i="4"/>
  <c r="F124" i="4"/>
  <c r="E124" i="4"/>
  <c r="C124" i="4"/>
  <c r="L123" i="4"/>
  <c r="H123" i="4"/>
  <c r="F123" i="4"/>
  <c r="E123" i="4"/>
  <c r="C123" i="4"/>
  <c r="B123" i="4"/>
  <c r="H114" i="4"/>
  <c r="F114" i="4"/>
  <c r="E114" i="4"/>
  <c r="C114" i="4"/>
  <c r="H113" i="4"/>
  <c r="F113" i="4"/>
  <c r="E113" i="4"/>
  <c r="C113" i="4"/>
  <c r="H112" i="4"/>
  <c r="F112" i="4"/>
  <c r="E112" i="4"/>
  <c r="C112" i="4"/>
  <c r="H111" i="4"/>
  <c r="F111" i="4"/>
  <c r="E111" i="4"/>
  <c r="C111" i="4"/>
  <c r="H110" i="4"/>
  <c r="F110" i="4"/>
  <c r="E110" i="4"/>
  <c r="C110" i="4"/>
  <c r="H109" i="4"/>
  <c r="F109" i="4"/>
  <c r="E109" i="4"/>
  <c r="C109" i="4"/>
  <c r="H108" i="4"/>
  <c r="F108" i="4"/>
  <c r="E108" i="4"/>
  <c r="C108" i="4"/>
  <c r="H107" i="4"/>
  <c r="F107" i="4"/>
  <c r="E107" i="4"/>
  <c r="C107" i="4"/>
  <c r="H106" i="4"/>
  <c r="F106" i="4"/>
  <c r="E106" i="4"/>
  <c r="C106" i="4"/>
  <c r="H105" i="4"/>
  <c r="F105" i="4"/>
  <c r="E105" i="4"/>
  <c r="C105" i="4"/>
  <c r="H104" i="4"/>
  <c r="F104" i="4"/>
  <c r="E104" i="4"/>
  <c r="C104" i="4"/>
  <c r="H103" i="4"/>
  <c r="F103" i="4"/>
  <c r="E103" i="4"/>
  <c r="C103" i="4"/>
  <c r="H102" i="4"/>
  <c r="F102" i="4"/>
  <c r="E102" i="4"/>
  <c r="C102" i="4"/>
  <c r="H101" i="4"/>
  <c r="F101" i="4"/>
  <c r="E101" i="4"/>
  <c r="C101" i="4"/>
  <c r="H100" i="4"/>
  <c r="F100" i="4"/>
  <c r="E100" i="4"/>
  <c r="C100" i="4"/>
  <c r="H99" i="4"/>
  <c r="F99" i="4"/>
  <c r="E99" i="4"/>
  <c r="C99" i="4"/>
  <c r="H98" i="4"/>
  <c r="F98" i="4"/>
  <c r="E98" i="4"/>
  <c r="C98" i="4"/>
  <c r="H97" i="4"/>
  <c r="F97" i="4"/>
  <c r="E97" i="4"/>
  <c r="C97" i="4"/>
  <c r="H96" i="4"/>
  <c r="F96" i="4"/>
  <c r="E96" i="4"/>
  <c r="C96" i="4"/>
  <c r="H95" i="4"/>
  <c r="F95" i="4"/>
  <c r="E95" i="4"/>
  <c r="C95" i="4"/>
  <c r="H94" i="4"/>
  <c r="F94" i="4"/>
  <c r="E94" i="4"/>
  <c r="C94" i="4"/>
  <c r="H93" i="4"/>
  <c r="F93" i="4"/>
  <c r="E93" i="4"/>
  <c r="C93" i="4"/>
  <c r="H92" i="4"/>
  <c r="F92" i="4"/>
  <c r="E92" i="4"/>
  <c r="C92" i="4"/>
  <c r="H91" i="4"/>
  <c r="F91" i="4"/>
  <c r="E91" i="4"/>
  <c r="C91" i="4"/>
  <c r="H90" i="4"/>
  <c r="F90" i="4"/>
  <c r="E90" i="4"/>
  <c r="C90" i="4"/>
  <c r="H89" i="4"/>
  <c r="F89" i="4"/>
  <c r="E89" i="4"/>
  <c r="C89" i="4"/>
  <c r="H88" i="4"/>
  <c r="F88" i="4"/>
  <c r="E88" i="4"/>
  <c r="C88" i="4"/>
  <c r="H87" i="4"/>
  <c r="F87" i="4"/>
  <c r="E87" i="4"/>
  <c r="C87" i="4"/>
  <c r="H86" i="4"/>
  <c r="F86" i="4"/>
  <c r="E86" i="4"/>
  <c r="C86" i="4"/>
  <c r="H85" i="4"/>
  <c r="F85" i="4"/>
  <c r="E85" i="4"/>
  <c r="C85" i="4"/>
  <c r="H84" i="4"/>
  <c r="F84" i="4"/>
  <c r="E84" i="4"/>
  <c r="C84" i="4"/>
  <c r="H83" i="4"/>
  <c r="F83" i="4"/>
  <c r="E83" i="4"/>
  <c r="C83" i="4"/>
  <c r="H82" i="4"/>
  <c r="F82" i="4"/>
  <c r="E82" i="4"/>
  <c r="C82" i="4"/>
  <c r="H81" i="4"/>
  <c r="F81" i="4"/>
  <c r="E81" i="4"/>
  <c r="C81" i="4"/>
  <c r="H80" i="4"/>
  <c r="F80" i="4"/>
  <c r="E80" i="4"/>
  <c r="C80" i="4"/>
  <c r="H79" i="4"/>
  <c r="F79" i="4"/>
  <c r="E79" i="4"/>
  <c r="C79" i="4"/>
  <c r="H78" i="4"/>
  <c r="F78" i="4"/>
  <c r="E78" i="4"/>
  <c r="C78" i="4"/>
  <c r="H77" i="4"/>
  <c r="F77" i="4"/>
  <c r="E77" i="4"/>
  <c r="C77" i="4"/>
  <c r="H76" i="4"/>
  <c r="F76" i="4"/>
  <c r="E76" i="4"/>
  <c r="C76" i="4"/>
  <c r="H75" i="4"/>
  <c r="F75" i="4"/>
  <c r="E75" i="4"/>
  <c r="C75" i="4"/>
  <c r="H74" i="4"/>
  <c r="F74" i="4"/>
  <c r="E74" i="4"/>
  <c r="C74" i="4"/>
  <c r="H73" i="4"/>
  <c r="F73" i="4"/>
  <c r="E73" i="4"/>
  <c r="C73" i="4"/>
  <c r="H72" i="4"/>
  <c r="F72" i="4"/>
  <c r="E72" i="4"/>
  <c r="C72" i="4"/>
  <c r="H71" i="4"/>
  <c r="F71" i="4"/>
  <c r="E71" i="4"/>
  <c r="C71" i="4"/>
  <c r="H70" i="4"/>
  <c r="F70" i="4"/>
  <c r="E70" i="4"/>
  <c r="C70" i="4"/>
  <c r="H69" i="4"/>
  <c r="F69" i="4"/>
  <c r="E69" i="4"/>
  <c r="C69" i="4"/>
  <c r="H68" i="4"/>
  <c r="F68" i="4"/>
  <c r="E68" i="4"/>
  <c r="C68" i="4"/>
  <c r="H67" i="4"/>
  <c r="F67" i="4"/>
  <c r="E67" i="4"/>
  <c r="C67" i="4"/>
  <c r="H66" i="4"/>
  <c r="F66" i="4"/>
  <c r="E66" i="4"/>
  <c r="C66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L65" i="4"/>
  <c r="H65" i="4"/>
  <c r="F65" i="4"/>
  <c r="E65" i="4"/>
  <c r="C65" i="4"/>
  <c r="B65" i="4"/>
  <c r="H23" i="4"/>
  <c r="H56" i="4"/>
  <c r="F56" i="4"/>
  <c r="E56" i="4"/>
  <c r="C56" i="4"/>
  <c r="H55" i="4"/>
  <c r="F55" i="4"/>
  <c r="E55" i="4"/>
  <c r="C55" i="4"/>
  <c r="H54" i="4"/>
  <c r="F54" i="4"/>
  <c r="E54" i="4"/>
  <c r="C54" i="4"/>
  <c r="H53" i="4"/>
  <c r="F53" i="4"/>
  <c r="E53" i="4"/>
  <c r="C53" i="4"/>
  <c r="H52" i="4"/>
  <c r="F52" i="4"/>
  <c r="E52" i="4"/>
  <c r="C52" i="4"/>
  <c r="H51" i="4"/>
  <c r="F51" i="4"/>
  <c r="E51" i="4"/>
  <c r="C51" i="4"/>
  <c r="H50" i="4"/>
  <c r="F50" i="4"/>
  <c r="E50" i="4"/>
  <c r="C50" i="4"/>
  <c r="H49" i="4"/>
  <c r="F49" i="4"/>
  <c r="E49" i="4"/>
  <c r="C49" i="4"/>
  <c r="H48" i="4"/>
  <c r="F48" i="4"/>
  <c r="E48" i="4"/>
  <c r="C48" i="4"/>
  <c r="H47" i="4"/>
  <c r="F47" i="4"/>
  <c r="E47" i="4"/>
  <c r="C47" i="4"/>
  <c r="H46" i="4"/>
  <c r="F46" i="4"/>
  <c r="E46" i="4"/>
  <c r="C46" i="4"/>
  <c r="H45" i="4"/>
  <c r="F45" i="4"/>
  <c r="E45" i="4"/>
  <c r="C45" i="4"/>
  <c r="H44" i="4"/>
  <c r="F44" i="4"/>
  <c r="E44" i="4"/>
  <c r="C44" i="4"/>
  <c r="H43" i="4"/>
  <c r="F43" i="4"/>
  <c r="E43" i="4"/>
  <c r="C43" i="4"/>
  <c r="H42" i="4"/>
  <c r="F42" i="4"/>
  <c r="E42" i="4"/>
  <c r="C42" i="4"/>
  <c r="H41" i="4"/>
  <c r="F41" i="4"/>
  <c r="E41" i="4"/>
  <c r="C41" i="4"/>
  <c r="H40" i="4"/>
  <c r="F40" i="4"/>
  <c r="E40" i="4"/>
  <c r="C40" i="4"/>
  <c r="H39" i="4"/>
  <c r="F39" i="4"/>
  <c r="E39" i="4"/>
  <c r="C39" i="4"/>
  <c r="H38" i="4"/>
  <c r="F38" i="4"/>
  <c r="E38" i="4"/>
  <c r="C38" i="4"/>
  <c r="H37" i="4"/>
  <c r="F37" i="4"/>
  <c r="E37" i="4"/>
  <c r="C37" i="4"/>
  <c r="H36" i="4"/>
  <c r="F36" i="4"/>
  <c r="E36" i="4"/>
  <c r="C36" i="4"/>
  <c r="H35" i="4"/>
  <c r="F35" i="4"/>
  <c r="E35" i="4"/>
  <c r="C35" i="4"/>
  <c r="H34" i="4"/>
  <c r="F34" i="4"/>
  <c r="E34" i="4"/>
  <c r="C34" i="4"/>
  <c r="H33" i="4"/>
  <c r="F33" i="4"/>
  <c r="E33" i="4"/>
  <c r="C33" i="4"/>
  <c r="H32" i="4"/>
  <c r="F32" i="4"/>
  <c r="E32" i="4"/>
  <c r="C32" i="4"/>
  <c r="H31" i="4"/>
  <c r="F31" i="4"/>
  <c r="E31" i="4"/>
  <c r="C31" i="4"/>
  <c r="H30" i="4"/>
  <c r="F30" i="4"/>
  <c r="E30" i="4"/>
  <c r="C30" i="4"/>
  <c r="H29" i="4"/>
  <c r="F29" i="4"/>
  <c r="E29" i="4"/>
  <c r="C29" i="4"/>
  <c r="H28" i="4"/>
  <c r="F28" i="4"/>
  <c r="E28" i="4"/>
  <c r="C28" i="4"/>
  <c r="H27" i="4"/>
  <c r="F27" i="4"/>
  <c r="E27" i="4"/>
  <c r="C27" i="4"/>
  <c r="H26" i="4"/>
  <c r="F26" i="4"/>
  <c r="E26" i="4"/>
  <c r="C26" i="4"/>
  <c r="H25" i="4"/>
  <c r="F25" i="4"/>
  <c r="E25" i="4"/>
  <c r="C25" i="4"/>
  <c r="H24" i="4"/>
  <c r="F24" i="4"/>
  <c r="E24" i="4"/>
  <c r="C24" i="4"/>
  <c r="F23" i="4"/>
  <c r="E23" i="4"/>
  <c r="C23" i="4"/>
  <c r="H22" i="4"/>
  <c r="F22" i="4"/>
  <c r="E22" i="4"/>
  <c r="C22" i="4"/>
  <c r="H21" i="4"/>
  <c r="F21" i="4"/>
  <c r="E21" i="4"/>
  <c r="C21" i="4"/>
  <c r="H20" i="4"/>
  <c r="F20" i="4"/>
  <c r="E20" i="4"/>
  <c r="C20" i="4"/>
  <c r="H19" i="4"/>
  <c r="F19" i="4"/>
  <c r="E19" i="4"/>
  <c r="C19" i="4"/>
  <c r="H18" i="4"/>
  <c r="F18" i="4"/>
  <c r="E18" i="4"/>
  <c r="C18" i="4"/>
  <c r="H17" i="4"/>
  <c r="F17" i="4"/>
  <c r="E17" i="4"/>
  <c r="C17" i="4"/>
  <c r="H16" i="4"/>
  <c r="F16" i="4"/>
  <c r="E16" i="4"/>
  <c r="C16" i="4"/>
  <c r="H15" i="4"/>
  <c r="F15" i="4"/>
  <c r="E15" i="4"/>
  <c r="C15" i="4"/>
  <c r="H14" i="4"/>
  <c r="F14" i="4"/>
  <c r="E14" i="4"/>
  <c r="C14" i="4"/>
  <c r="H13" i="4"/>
  <c r="F13" i="4"/>
  <c r="E13" i="4"/>
  <c r="C13" i="4"/>
  <c r="H12" i="4"/>
  <c r="F12" i="4"/>
  <c r="E12" i="4"/>
  <c r="C12" i="4"/>
  <c r="H11" i="4"/>
  <c r="F11" i="4"/>
  <c r="E11" i="4"/>
  <c r="C11" i="4"/>
  <c r="H10" i="4"/>
  <c r="F10" i="4"/>
  <c r="E10" i="4"/>
  <c r="C10" i="4"/>
  <c r="H9" i="4"/>
  <c r="F9" i="4"/>
  <c r="E9" i="4"/>
  <c r="C9" i="4"/>
  <c r="H8" i="4"/>
  <c r="F8" i="4"/>
  <c r="E8" i="4"/>
  <c r="C8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T17" i="1" l="1"/>
  <c r="S17" i="1"/>
  <c r="S25" i="1"/>
  <c r="T25" i="1"/>
  <c r="T33" i="1"/>
  <c r="S33" i="1"/>
  <c r="T41" i="1"/>
  <c r="S41" i="1"/>
  <c r="T49" i="1"/>
  <c r="S49" i="1"/>
  <c r="S57" i="1"/>
  <c r="T57" i="1"/>
  <c r="T65" i="1"/>
  <c r="S65" i="1"/>
  <c r="T73" i="1"/>
  <c r="S73" i="1"/>
  <c r="T81" i="1"/>
  <c r="S81" i="1"/>
  <c r="S89" i="1"/>
  <c r="T89" i="1"/>
  <c r="T97" i="1"/>
  <c r="S97" i="1"/>
  <c r="T105" i="1"/>
  <c r="S105" i="1"/>
  <c r="T113" i="1"/>
  <c r="S113" i="1"/>
  <c r="S121" i="1"/>
  <c r="T121" i="1"/>
  <c r="T129" i="1"/>
  <c r="S129" i="1"/>
  <c r="T137" i="1"/>
  <c r="S137" i="1"/>
  <c r="T18" i="1"/>
  <c r="S18" i="1"/>
  <c r="S34" i="1"/>
  <c r="T34" i="1"/>
  <c r="S42" i="1"/>
  <c r="T42" i="1"/>
  <c r="T50" i="1"/>
  <c r="S50" i="1"/>
  <c r="T58" i="1"/>
  <c r="S58" i="1"/>
  <c r="T66" i="1"/>
  <c r="S66" i="1"/>
  <c r="S74" i="1"/>
  <c r="T74" i="1"/>
  <c r="S82" i="1"/>
  <c r="T82" i="1"/>
  <c r="T90" i="1"/>
  <c r="S90" i="1"/>
  <c r="S98" i="1"/>
  <c r="T98" i="1"/>
  <c r="S106" i="1"/>
  <c r="T106" i="1"/>
  <c r="S114" i="1"/>
  <c r="T114" i="1"/>
  <c r="T122" i="1"/>
  <c r="S122" i="1"/>
  <c r="S130" i="1"/>
  <c r="T130" i="1"/>
  <c r="S138" i="1"/>
  <c r="T138" i="1"/>
  <c r="S11" i="1"/>
  <c r="T11" i="1"/>
  <c r="T19" i="1"/>
  <c r="S19" i="1"/>
  <c r="T27" i="1"/>
  <c r="S27" i="1"/>
  <c r="T35" i="1"/>
  <c r="S35" i="1"/>
  <c r="S43" i="1"/>
  <c r="T43" i="1"/>
  <c r="T51" i="1"/>
  <c r="S51" i="1"/>
  <c r="T59" i="1"/>
  <c r="S59" i="1"/>
  <c r="T67" i="1"/>
  <c r="S67" i="1"/>
  <c r="T75" i="1"/>
  <c r="S75" i="1"/>
  <c r="T83" i="1"/>
  <c r="S83" i="1"/>
  <c r="T91" i="1"/>
  <c r="S91" i="1"/>
  <c r="T99" i="1"/>
  <c r="S99" i="1"/>
  <c r="S107" i="1"/>
  <c r="T107" i="1"/>
  <c r="T115" i="1"/>
  <c r="S115" i="1"/>
  <c r="T123" i="1"/>
  <c r="S123" i="1"/>
  <c r="T131" i="1"/>
  <c r="S131" i="1"/>
  <c r="T139" i="1"/>
  <c r="S139" i="1"/>
  <c r="S20" i="1"/>
  <c r="T20" i="1"/>
  <c r="S28" i="1"/>
  <c r="T28" i="1"/>
  <c r="S36" i="1"/>
  <c r="T36" i="1"/>
  <c r="S44" i="1"/>
  <c r="T44" i="1"/>
  <c r="S52" i="1"/>
  <c r="T52" i="1"/>
  <c r="S60" i="1"/>
  <c r="T60" i="1"/>
  <c r="S68" i="1"/>
  <c r="T68" i="1"/>
  <c r="S76" i="1"/>
  <c r="T76" i="1"/>
  <c r="S84" i="1"/>
  <c r="T84" i="1"/>
  <c r="S92" i="1"/>
  <c r="T92" i="1"/>
  <c r="S100" i="1"/>
  <c r="T100" i="1"/>
  <c r="S108" i="1"/>
  <c r="T108" i="1"/>
  <c r="S116" i="1"/>
  <c r="T116" i="1"/>
  <c r="S124" i="1"/>
  <c r="T124" i="1"/>
  <c r="S132" i="1"/>
  <c r="T132" i="1"/>
  <c r="S140" i="1"/>
  <c r="T140" i="1"/>
  <c r="T26" i="1"/>
  <c r="S26" i="1"/>
  <c r="T13" i="1"/>
  <c r="S13" i="1"/>
  <c r="T21" i="1"/>
  <c r="S21" i="1"/>
  <c r="S29" i="1"/>
  <c r="T29" i="1"/>
  <c r="S37" i="1"/>
  <c r="T37" i="1"/>
  <c r="S45" i="1"/>
  <c r="T45" i="1"/>
  <c r="T53" i="1"/>
  <c r="S53" i="1"/>
  <c r="T61" i="1"/>
  <c r="S61" i="1"/>
  <c r="S69" i="1"/>
  <c r="T69" i="1"/>
  <c r="S77" i="1"/>
  <c r="T77" i="1"/>
  <c r="T85" i="1"/>
  <c r="S85" i="1"/>
  <c r="S93" i="1"/>
  <c r="T93" i="1"/>
  <c r="S101" i="1"/>
  <c r="T101" i="1"/>
  <c r="S109" i="1"/>
  <c r="T109" i="1"/>
  <c r="T117" i="1"/>
  <c r="S117" i="1"/>
  <c r="S125" i="1"/>
  <c r="T125" i="1"/>
  <c r="S133" i="1"/>
  <c r="T133" i="1"/>
  <c r="S141" i="1"/>
  <c r="T141" i="1"/>
  <c r="S94" i="1"/>
  <c r="T94" i="1"/>
  <c r="T14" i="1"/>
  <c r="S14" i="1"/>
  <c r="S30" i="1"/>
  <c r="T30" i="1"/>
  <c r="T46" i="1"/>
  <c r="S46" i="1"/>
  <c r="S62" i="1"/>
  <c r="T62" i="1"/>
  <c r="T78" i="1"/>
  <c r="S78" i="1"/>
  <c r="T102" i="1"/>
  <c r="S102" i="1"/>
  <c r="T118" i="1"/>
  <c r="S118" i="1"/>
  <c r="S126" i="1"/>
  <c r="T126" i="1"/>
  <c r="T142" i="1"/>
  <c r="S142" i="1"/>
  <c r="T15" i="1"/>
  <c r="S15" i="1"/>
  <c r="T23" i="1"/>
  <c r="S23" i="1"/>
  <c r="T31" i="1"/>
  <c r="S31" i="1"/>
  <c r="T39" i="1"/>
  <c r="S39" i="1"/>
  <c r="S47" i="1"/>
  <c r="T47" i="1"/>
  <c r="S55" i="1"/>
  <c r="T55" i="1"/>
  <c r="T63" i="1"/>
  <c r="S63" i="1"/>
  <c r="T71" i="1"/>
  <c r="S71" i="1"/>
  <c r="T79" i="1"/>
  <c r="S79" i="1"/>
  <c r="S87" i="1"/>
  <c r="T87" i="1"/>
  <c r="T95" i="1"/>
  <c r="S95" i="1"/>
  <c r="T103" i="1"/>
  <c r="S103" i="1"/>
  <c r="T111" i="1"/>
  <c r="S111" i="1"/>
  <c r="S119" i="1"/>
  <c r="T119" i="1"/>
  <c r="T127" i="1"/>
  <c r="S127" i="1"/>
  <c r="T135" i="1"/>
  <c r="S135" i="1"/>
  <c r="T143" i="1"/>
  <c r="S143" i="1"/>
  <c r="T22" i="1"/>
  <c r="S22" i="1"/>
  <c r="T38" i="1"/>
  <c r="S38" i="1"/>
  <c r="T54" i="1"/>
  <c r="S54" i="1"/>
  <c r="T70" i="1"/>
  <c r="S70" i="1"/>
  <c r="T86" i="1"/>
  <c r="S86" i="1"/>
  <c r="T110" i="1"/>
  <c r="S110" i="1"/>
  <c r="T134" i="1"/>
  <c r="S134" i="1"/>
  <c r="T16" i="1"/>
  <c r="S16" i="1"/>
  <c r="S24" i="1"/>
  <c r="T24" i="1"/>
  <c r="S32" i="1"/>
  <c r="T32" i="1"/>
  <c r="S40" i="1"/>
  <c r="T40" i="1"/>
  <c r="S48" i="1"/>
  <c r="T48" i="1"/>
  <c r="S56" i="1"/>
  <c r="T56" i="1"/>
  <c r="S64" i="1"/>
  <c r="T64" i="1"/>
  <c r="S72" i="1"/>
  <c r="T72" i="1"/>
  <c r="S80" i="1"/>
  <c r="T80" i="1"/>
  <c r="S88" i="1"/>
  <c r="T88" i="1"/>
  <c r="S96" i="1"/>
  <c r="T96" i="1"/>
  <c r="S104" i="1"/>
  <c r="T104" i="1"/>
  <c r="S112" i="1"/>
  <c r="T112" i="1"/>
  <c r="S120" i="1"/>
  <c r="T120" i="1"/>
  <c r="S128" i="1"/>
  <c r="T128" i="1"/>
  <c r="S136" i="1"/>
  <c r="T136" i="1"/>
  <c r="S12" i="1"/>
  <c r="T12" i="1"/>
  <c r="G6" i="1"/>
  <c r="L7" i="4"/>
  <c r="H7" i="4"/>
  <c r="F7" i="4"/>
  <c r="C7" i="4"/>
  <c r="B7" i="4"/>
  <c r="C34" i="3"/>
  <c r="L35" i="3"/>
  <c r="E351" i="4"/>
  <c r="E293" i="4"/>
  <c r="E235" i="4"/>
  <c r="E177" i="4"/>
  <c r="E119" i="4"/>
  <c r="E61" i="4"/>
  <c r="E3" i="4"/>
  <c r="N19" i="3"/>
  <c r="D6" i="1"/>
  <c r="L18" i="3" s="1"/>
  <c r="L32" i="3" s="1"/>
  <c r="H6" i="1" l="1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405" i="4" l="1"/>
  <c r="K115" i="4"/>
  <c r="K231" i="4"/>
  <c r="K289" i="4"/>
  <c r="K347" i="4"/>
  <c r="K173" i="4"/>
  <c r="B3" i="1"/>
  <c r="B6" i="1"/>
  <c r="D18" i="3" s="1"/>
  <c r="D32" i="3" s="1"/>
  <c r="K7" i="4"/>
  <c r="K57" i="4" s="1"/>
  <c r="L57" i="4" s="1"/>
  <c r="M7" i="4"/>
  <c r="L115" i="4" l="1"/>
  <c r="L173" i="4" s="1"/>
  <c r="L231" i="4" s="1"/>
  <c r="L289" i="4" s="1"/>
  <c r="L347" i="4" s="1"/>
  <c r="L405" i="4" s="1"/>
  <c r="B4" i="1"/>
  <c r="G4" i="1"/>
  <c r="C6" i="1"/>
  <c r="I18" i="3" s="1"/>
  <c r="I32" i="3" s="1"/>
  <c r="P32" i="3" s="1"/>
  <c r="H4" i="1"/>
  <c r="J6" i="1" l="1"/>
  <c r="A10" i="1"/>
  <c r="A52" i="1"/>
  <c r="A262" i="1"/>
  <c r="A274" i="1"/>
  <c r="A212" i="1"/>
  <c r="A188" i="1"/>
  <c r="A286" i="1"/>
  <c r="A201" i="1"/>
  <c r="A450" i="1"/>
  <c r="A898" i="1"/>
  <c r="A82" i="1"/>
  <c r="A35" i="1"/>
  <c r="A323" i="1"/>
  <c r="A314" i="1"/>
  <c r="A284" i="1"/>
  <c r="A301" i="1"/>
  <c r="A56" i="1"/>
  <c r="A176" i="1"/>
  <c r="A148" i="1"/>
  <c r="A124" i="1"/>
  <c r="A126" i="1"/>
  <c r="A37" i="1"/>
  <c r="A137" i="1"/>
  <c r="A206" i="1"/>
  <c r="A1019" i="1"/>
  <c r="A146" i="1"/>
  <c r="A259" i="1"/>
  <c r="A58" i="1"/>
  <c r="A218" i="1"/>
  <c r="A45" i="1"/>
  <c r="A205" i="1"/>
  <c r="A30" i="1"/>
  <c r="A207" i="1"/>
  <c r="A362" i="1"/>
  <c r="A155" i="1"/>
  <c r="A102" i="1"/>
  <c r="A23" i="1"/>
  <c r="A71" i="1"/>
  <c r="A327" i="1"/>
  <c r="A119" i="1"/>
  <c r="A834" i="1"/>
  <c r="A603" i="1"/>
  <c r="A859" i="1"/>
  <c r="A788" i="1"/>
  <c r="A1005" i="1"/>
  <c r="A18" i="1"/>
  <c r="A131" i="1"/>
  <c r="A84" i="1"/>
  <c r="A235" i="1"/>
  <c r="A60" i="1"/>
  <c r="A64" i="1"/>
  <c r="A224" i="1"/>
  <c r="A49" i="1"/>
  <c r="A204" i="1"/>
  <c r="A240" i="1"/>
  <c r="A161" i="1"/>
  <c r="A157" i="1"/>
  <c r="A258" i="1"/>
  <c r="A165" i="1"/>
  <c r="A265" i="1"/>
  <c r="A434" i="1"/>
  <c r="A415" i="1"/>
  <c r="A927" i="1"/>
  <c r="A611" i="1"/>
  <c r="A210" i="1"/>
  <c r="A338" i="1"/>
  <c r="A163" i="1"/>
  <c r="A291" i="1"/>
  <c r="A276" i="1"/>
  <c r="A90" i="1"/>
  <c r="A107" i="1"/>
  <c r="A267" i="1"/>
  <c r="A252" i="1"/>
  <c r="A77" i="1"/>
  <c r="A237" i="1"/>
  <c r="A254" i="1"/>
  <c r="A79" i="1"/>
  <c r="A271" i="1"/>
  <c r="A96" i="1"/>
  <c r="A256" i="1"/>
  <c r="A273" i="1"/>
  <c r="A138" i="1"/>
  <c r="A234" i="1"/>
  <c r="A243" i="1"/>
  <c r="A253" i="1"/>
  <c r="A174" i="1"/>
  <c r="A16" i="1"/>
  <c r="A272" i="1"/>
  <c r="A123" i="1"/>
  <c r="A260" i="1"/>
  <c r="A151" i="1"/>
  <c r="A346" i="1"/>
  <c r="A140" i="1"/>
  <c r="A674" i="1"/>
  <c r="A24" i="1"/>
  <c r="A443" i="1"/>
  <c r="A852" i="1"/>
  <c r="A114" i="1"/>
  <c r="A242" i="1"/>
  <c r="A67" i="1"/>
  <c r="A195" i="1"/>
  <c r="A340" i="1"/>
  <c r="A186" i="1"/>
  <c r="A11" i="1"/>
  <c r="A139" i="1"/>
  <c r="A331" i="1"/>
  <c r="A173" i="1"/>
  <c r="A143" i="1"/>
  <c r="A303" i="1"/>
  <c r="A320" i="1"/>
  <c r="A145" i="1"/>
  <c r="A305" i="1"/>
  <c r="A322" i="1"/>
  <c r="A167" i="1"/>
  <c r="A162" i="1"/>
  <c r="A251" i="1"/>
  <c r="A341" i="1"/>
  <c r="A179" i="1"/>
  <c r="A228" i="1"/>
  <c r="A184" i="1"/>
  <c r="A54" i="1"/>
  <c r="A333" i="1"/>
  <c r="A158" i="1"/>
  <c r="A15" i="1"/>
  <c r="A192" i="1"/>
  <c r="A17" i="1"/>
  <c r="A177" i="1"/>
  <c r="A266" i="1"/>
  <c r="A164" i="1"/>
  <c r="A69" i="1"/>
  <c r="A247" i="1"/>
  <c r="A121" i="1"/>
  <c r="A125" i="1"/>
  <c r="A295" i="1"/>
  <c r="A130" i="1"/>
  <c r="A219" i="1"/>
  <c r="A33" i="1"/>
  <c r="A802" i="1"/>
  <c r="A275" i="1"/>
  <c r="A231" i="1"/>
  <c r="A690" i="1"/>
  <c r="A582" i="1"/>
  <c r="A479" i="1"/>
  <c r="A991" i="1"/>
  <c r="A387" i="1"/>
  <c r="A364" i="1"/>
  <c r="A1010" i="1"/>
  <c r="A526" i="1"/>
  <c r="A613" i="1"/>
  <c r="A50" i="1"/>
  <c r="A178" i="1"/>
  <c r="A306" i="1"/>
  <c r="A99" i="1"/>
  <c r="A227" i="1"/>
  <c r="A20" i="1"/>
  <c r="A180" i="1"/>
  <c r="A308" i="1"/>
  <c r="A122" i="1"/>
  <c r="A250" i="1"/>
  <c r="A75" i="1"/>
  <c r="A203" i="1"/>
  <c r="A28" i="1"/>
  <c r="A156" i="1"/>
  <c r="A316" i="1"/>
  <c r="A109" i="1"/>
  <c r="A94" i="1"/>
  <c r="A222" i="1"/>
  <c r="A47" i="1"/>
  <c r="A175" i="1"/>
  <c r="A335" i="1"/>
  <c r="A128" i="1"/>
  <c r="A113" i="1"/>
  <c r="A241" i="1"/>
  <c r="A98" i="1"/>
  <c r="A66" i="1"/>
  <c r="A27" i="1"/>
  <c r="A283" i="1"/>
  <c r="A181" i="1"/>
  <c r="A325" i="1"/>
  <c r="A214" i="1"/>
  <c r="A63" i="1"/>
  <c r="A279" i="1"/>
  <c r="A88" i="1"/>
  <c r="A330" i="1"/>
  <c r="A339" i="1"/>
  <c r="A300" i="1"/>
  <c r="A78" i="1"/>
  <c r="A302" i="1"/>
  <c r="A104" i="1"/>
  <c r="A328" i="1"/>
  <c r="A169" i="1"/>
  <c r="A418" i="1"/>
  <c r="A298" i="1"/>
  <c r="A21" i="1"/>
  <c r="A706" i="1"/>
  <c r="A108" i="1"/>
  <c r="A442" i="1"/>
  <c r="A287" i="1"/>
  <c r="A257" i="1"/>
  <c r="A506" i="1"/>
  <c r="A762" i="1"/>
  <c r="A347" i="1"/>
  <c r="A507" i="1"/>
  <c r="A731" i="1"/>
  <c r="A692" i="1"/>
  <c r="A429" i="1"/>
  <c r="A685" i="1"/>
  <c r="A909" i="1"/>
  <c r="A646" i="1"/>
  <c r="A408" i="1"/>
  <c r="A199" i="1"/>
  <c r="A787" i="1"/>
  <c r="A182" i="1"/>
  <c r="A378" i="1"/>
  <c r="A451" i="1"/>
  <c r="A946" i="1"/>
  <c r="A106" i="1"/>
  <c r="A76" i="1"/>
  <c r="A332" i="1"/>
  <c r="A221" i="1"/>
  <c r="A70" i="1"/>
  <c r="A246" i="1"/>
  <c r="A95" i="1"/>
  <c r="A200" i="1"/>
  <c r="A344" i="1"/>
  <c r="A74" i="1"/>
  <c r="A83" i="1"/>
  <c r="A44" i="1"/>
  <c r="A229" i="1"/>
  <c r="A150" i="1"/>
  <c r="A255" i="1"/>
  <c r="A144" i="1"/>
  <c r="A25" i="1"/>
  <c r="A281" i="1"/>
  <c r="A100" i="1"/>
  <c r="A93" i="1"/>
  <c r="A198" i="1"/>
  <c r="A40" i="1"/>
  <c r="A217" i="1"/>
  <c r="A546" i="1"/>
  <c r="A213" i="1"/>
  <c r="A127" i="1"/>
  <c r="A41" i="1"/>
  <c r="A38" i="1"/>
  <c r="A343" i="1"/>
  <c r="A866" i="1"/>
  <c r="A571" i="1"/>
  <c r="A763" i="1"/>
  <c r="A955" i="1"/>
  <c r="A532" i="1"/>
  <c r="A948" i="1"/>
  <c r="A525" i="1"/>
  <c r="A749" i="1"/>
  <c r="A486" i="1"/>
  <c r="A575" i="1"/>
  <c r="A831" i="1"/>
  <c r="A956" i="1"/>
  <c r="A215" i="1"/>
  <c r="A698" i="1"/>
  <c r="A924" i="1"/>
  <c r="A659" i="1"/>
  <c r="A61" i="1"/>
  <c r="A1006" i="1"/>
  <c r="A671" i="1"/>
  <c r="A245" i="1"/>
  <c r="A554" i="1"/>
  <c r="A732" i="1"/>
  <c r="A324" i="1"/>
  <c r="A747" i="1"/>
  <c r="A730" i="1"/>
  <c r="A892" i="1"/>
  <c r="A891" i="1"/>
  <c r="A404" i="1"/>
  <c r="A564" i="1"/>
  <c r="A916" i="1"/>
  <c r="A397" i="1"/>
  <c r="A557" i="1"/>
  <c r="A877" i="1"/>
  <c r="A358" i="1"/>
  <c r="A518" i="1"/>
  <c r="A870" i="1"/>
  <c r="A351" i="1"/>
  <c r="A882" i="1"/>
  <c r="A427" i="1"/>
  <c r="A643" i="1"/>
  <c r="A620" i="1"/>
  <c r="A842" i="1"/>
  <c r="A875" i="1"/>
  <c r="A940" i="1"/>
  <c r="A522" i="1"/>
  <c r="A555" i="1"/>
  <c r="A348" i="1"/>
  <c r="A631" i="1"/>
  <c r="A712" i="1"/>
  <c r="A814" i="1"/>
  <c r="A742" i="1"/>
  <c r="A902" i="1"/>
  <c r="A543" i="1"/>
  <c r="A703" i="1"/>
  <c r="A863" i="1"/>
  <c r="A68" i="1"/>
  <c r="A73" i="1"/>
  <c r="A634" i="1"/>
  <c r="A922" i="1"/>
  <c r="A459" i="1"/>
  <c r="A939" i="1"/>
  <c r="A476" i="1"/>
  <c r="A876" i="1"/>
  <c r="A261" i="1"/>
  <c r="A48" i="1"/>
  <c r="A995" i="1"/>
  <c r="A612" i="1"/>
  <c r="A421" i="1"/>
  <c r="A29" i="1"/>
  <c r="A595" i="1"/>
  <c r="A580" i="1"/>
  <c r="A818" i="1"/>
  <c r="A388" i="1"/>
  <c r="A853" i="1"/>
  <c r="A86" i="1"/>
  <c r="A191" i="1"/>
  <c r="A354" i="1"/>
  <c r="A578" i="1"/>
  <c r="A738" i="1"/>
  <c r="A294" i="1"/>
  <c r="A208" i="1"/>
  <c r="A402" i="1"/>
  <c r="A133" i="1"/>
  <c r="A55" i="1"/>
  <c r="A394" i="1"/>
  <c r="A618" i="1"/>
  <c r="A994" i="1"/>
  <c r="A475" i="1"/>
  <c r="A635" i="1"/>
  <c r="A468" i="1"/>
  <c r="A660" i="1"/>
  <c r="A820" i="1"/>
  <c r="A980" i="1"/>
  <c r="A621" i="1"/>
  <c r="A813" i="1"/>
  <c r="A454" i="1"/>
  <c r="A614" i="1"/>
  <c r="A774" i="1"/>
  <c r="A966" i="1"/>
  <c r="A799" i="1"/>
  <c r="A959" i="1"/>
  <c r="A440" i="1"/>
  <c r="A233" i="1"/>
  <c r="A682" i="1"/>
  <c r="A531" i="1"/>
  <c r="A755" i="1"/>
  <c r="A971" i="1"/>
  <c r="A548" i="1"/>
  <c r="A772" i="1"/>
  <c r="A31" i="1"/>
  <c r="A329" i="1"/>
  <c r="A746" i="1"/>
  <c r="A533" i="1"/>
  <c r="A187" i="1"/>
  <c r="A1002" i="1"/>
  <c r="A637" i="1"/>
  <c r="A494" i="1"/>
  <c r="A483" i="1"/>
  <c r="A830" i="1"/>
  <c r="A807" i="1"/>
  <c r="A530" i="1"/>
  <c r="A587" i="1"/>
  <c r="A908" i="1"/>
  <c r="A809" i="1"/>
  <c r="A840" i="1"/>
  <c r="A1000" i="1"/>
  <c r="A524" i="1"/>
  <c r="A860" i="1"/>
  <c r="A677" i="1"/>
  <c r="A159" i="1"/>
  <c r="A714" i="1"/>
  <c r="A467" i="1"/>
  <c r="A843" i="1"/>
  <c r="A460" i="1"/>
  <c r="A562" i="1"/>
  <c r="A604" i="1"/>
  <c r="A517" i="1"/>
  <c r="A805" i="1"/>
  <c r="A670" i="1"/>
  <c r="A979" i="1"/>
  <c r="A430" i="1"/>
  <c r="A999" i="1"/>
  <c r="A592" i="1"/>
  <c r="A630" i="1"/>
  <c r="A647" i="1"/>
  <c r="A943" i="1"/>
  <c r="A816" i="1"/>
  <c r="A977" i="1"/>
  <c r="A495" i="1"/>
  <c r="A849" i="1"/>
  <c r="A663" i="1"/>
  <c r="A819" i="1"/>
  <c r="A709" i="1"/>
  <c r="A681" i="1"/>
  <c r="A832" i="1"/>
  <c r="A537" i="1"/>
  <c r="A825" i="1"/>
  <c r="A963" i="1"/>
  <c r="A776" i="1"/>
  <c r="A865" i="1"/>
  <c r="A116" i="1"/>
  <c r="A244" i="1"/>
  <c r="A26" i="1"/>
  <c r="A154" i="1"/>
  <c r="A282" i="1"/>
  <c r="A43" i="1"/>
  <c r="A171" i="1"/>
  <c r="A299" i="1"/>
  <c r="A92" i="1"/>
  <c r="A220" i="1"/>
  <c r="A13" i="1"/>
  <c r="A141" i="1"/>
  <c r="A269" i="1"/>
  <c r="A62" i="1"/>
  <c r="A190" i="1"/>
  <c r="A318" i="1"/>
  <c r="A111" i="1"/>
  <c r="A239" i="1"/>
  <c r="A32" i="1"/>
  <c r="A160" i="1"/>
  <c r="A288" i="1"/>
  <c r="A81" i="1"/>
  <c r="A209" i="1"/>
  <c r="A337" i="1"/>
  <c r="A226" i="1"/>
  <c r="A194" i="1"/>
  <c r="A115" i="1"/>
  <c r="A36" i="1"/>
  <c r="A292" i="1"/>
  <c r="A149" i="1"/>
  <c r="A293" i="1"/>
  <c r="A142" i="1"/>
  <c r="A326" i="1"/>
  <c r="A135" i="1"/>
  <c r="A319" i="1"/>
  <c r="A168" i="1"/>
  <c r="A312" i="1"/>
  <c r="A193" i="1"/>
  <c r="A202" i="1"/>
  <c r="A172" i="1"/>
  <c r="A85" i="1"/>
  <c r="A309" i="1"/>
  <c r="A118" i="1"/>
  <c r="A334" i="1"/>
  <c r="A183" i="1"/>
  <c r="A248" i="1"/>
  <c r="A97" i="1"/>
  <c r="A321" i="1"/>
  <c r="A42" i="1"/>
  <c r="A51" i="1"/>
  <c r="A307" i="1"/>
  <c r="A14" i="1"/>
  <c r="A342" i="1"/>
  <c r="A112" i="1"/>
  <c r="A105" i="1"/>
  <c r="A482" i="1"/>
  <c r="A610" i="1"/>
  <c r="A101" i="1"/>
  <c r="A238" i="1"/>
  <c r="A152" i="1"/>
  <c r="A225" i="1"/>
  <c r="A59" i="1"/>
  <c r="A189" i="1"/>
  <c r="A304" i="1"/>
  <c r="A345" i="1"/>
  <c r="A538" i="1"/>
  <c r="A722" i="1"/>
  <c r="A930" i="1"/>
  <c r="A379" i="1"/>
  <c r="A699" i="1"/>
  <c r="A827" i="1"/>
  <c r="A987" i="1"/>
  <c r="A436" i="1"/>
  <c r="A596" i="1"/>
  <c r="A724" i="1"/>
  <c r="A365" i="1"/>
  <c r="A493" i="1"/>
  <c r="A653" i="1"/>
  <c r="A781" i="1"/>
  <c r="A941" i="1"/>
  <c r="A390" i="1"/>
  <c r="A710" i="1"/>
  <c r="A838" i="1"/>
  <c r="A998" i="1"/>
  <c r="A447" i="1"/>
  <c r="A607" i="1"/>
  <c r="A735" i="1"/>
  <c r="A376" i="1"/>
  <c r="A315" i="1"/>
  <c r="A336" i="1"/>
  <c r="A410" i="1"/>
  <c r="A810" i="1"/>
  <c r="A954" i="1"/>
  <c r="A715" i="1"/>
  <c r="A899" i="1"/>
  <c r="A444" i="1"/>
  <c r="A588" i="1"/>
  <c r="A804" i="1"/>
  <c r="A988" i="1"/>
  <c r="A232" i="1"/>
  <c r="A602" i="1"/>
  <c r="A970" i="1"/>
  <c r="A579" i="1"/>
  <c r="A396" i="1"/>
  <c r="A740" i="1"/>
  <c r="A605" i="1"/>
  <c r="A978" i="1"/>
  <c r="A420" i="1"/>
  <c r="A708" i="1"/>
  <c r="A405" i="1"/>
  <c r="A986" i="1"/>
  <c r="A765" i="1"/>
  <c r="A989" i="1"/>
  <c r="A598" i="1"/>
  <c r="A854" i="1"/>
  <c r="A57" i="1"/>
  <c r="A691" i="1"/>
  <c r="A661" i="1"/>
  <c r="A1014" i="1"/>
  <c r="A815" i="1"/>
  <c r="A438" i="1"/>
  <c r="A446" i="1"/>
  <c r="A783" i="1"/>
  <c r="A458" i="1"/>
  <c r="A366" i="1"/>
  <c r="A423" i="1"/>
  <c r="A368" i="1"/>
  <c r="A679" i="1"/>
  <c r="A89" i="1"/>
  <c r="A34" i="1"/>
  <c r="A290" i="1"/>
  <c r="A211" i="1"/>
  <c r="A132" i="1"/>
  <c r="A53" i="1"/>
  <c r="A197" i="1"/>
  <c r="A46" i="1"/>
  <c r="A230" i="1"/>
  <c r="A39" i="1"/>
  <c r="A223" i="1"/>
  <c r="A72" i="1"/>
  <c r="A216" i="1"/>
  <c r="A65" i="1"/>
  <c r="A249" i="1"/>
  <c r="A386" i="1"/>
  <c r="A170" i="1"/>
  <c r="A91" i="1"/>
  <c r="A12" i="1"/>
  <c r="A268" i="1"/>
  <c r="A277" i="1"/>
  <c r="A270" i="1"/>
  <c r="A263" i="1"/>
  <c r="A296" i="1"/>
  <c r="A289" i="1"/>
  <c r="A514" i="1"/>
  <c r="A642" i="1"/>
  <c r="A770" i="1"/>
  <c r="A236" i="1"/>
  <c r="A110" i="1"/>
  <c r="A311" i="1"/>
  <c r="A264" i="1"/>
  <c r="A313" i="1"/>
  <c r="A147" i="1"/>
  <c r="A317" i="1"/>
  <c r="A103" i="1"/>
  <c r="A120" i="1"/>
  <c r="A297" i="1"/>
  <c r="A466" i="1"/>
  <c r="A650" i="1"/>
  <c r="A794" i="1"/>
  <c r="A962" i="1"/>
  <c r="A411" i="1"/>
  <c r="A539" i="1"/>
  <c r="A667" i="1"/>
  <c r="A795" i="1"/>
  <c r="A923" i="1"/>
  <c r="A372" i="1"/>
  <c r="A500" i="1"/>
  <c r="A628" i="1"/>
  <c r="A756" i="1"/>
  <c r="A884" i="1"/>
  <c r="A1012" i="1"/>
  <c r="A461" i="1"/>
  <c r="A589" i="1"/>
  <c r="A717" i="1"/>
  <c r="A845" i="1"/>
  <c r="A973" i="1"/>
  <c r="A422" i="1"/>
  <c r="A550" i="1"/>
  <c r="A678" i="1"/>
  <c r="A806" i="1"/>
  <c r="A934" i="1"/>
  <c r="A383" i="1"/>
  <c r="A511" i="1"/>
  <c r="A639" i="1"/>
  <c r="A767" i="1"/>
  <c r="A895" i="1"/>
  <c r="A1023" i="1"/>
  <c r="A19" i="1"/>
  <c r="A310" i="1"/>
  <c r="A153" i="1"/>
  <c r="A594" i="1"/>
  <c r="A850" i="1"/>
  <c r="A355" i="1"/>
  <c r="A499" i="1"/>
  <c r="A683" i="1"/>
  <c r="A867" i="1"/>
  <c r="A1011" i="1"/>
  <c r="A516" i="1"/>
  <c r="A700" i="1"/>
  <c r="A844" i="1"/>
  <c r="A349" i="1"/>
  <c r="A278" i="1"/>
  <c r="A136" i="1"/>
  <c r="A498" i="1"/>
  <c r="A786" i="1"/>
  <c r="A371" i="1"/>
  <c r="A619" i="1"/>
  <c r="A835" i="1"/>
  <c r="A356" i="1"/>
  <c r="A572" i="1"/>
  <c r="A780" i="1"/>
  <c r="A389" i="1"/>
  <c r="A573" i="1"/>
  <c r="A757" i="1"/>
  <c r="A134" i="1"/>
  <c r="A570" i="1"/>
  <c r="A858" i="1"/>
  <c r="A803" i="1"/>
  <c r="A380" i="1"/>
  <c r="A668" i="1"/>
  <c r="A836" i="1"/>
  <c r="A437" i="1"/>
  <c r="A280" i="1"/>
  <c r="A196" i="1"/>
  <c r="A490" i="1"/>
  <c r="A523" i="1"/>
  <c r="A1003" i="1"/>
  <c r="A716" i="1"/>
  <c r="A373" i="1"/>
  <c r="A949" i="1"/>
  <c r="A414" i="1"/>
  <c r="A638" i="1"/>
  <c r="A822" i="1"/>
  <c r="A359" i="1"/>
  <c r="A890" i="1"/>
  <c r="A684" i="1"/>
  <c r="A485" i="1"/>
  <c r="A821" i="1"/>
  <c r="A997" i="1"/>
  <c r="A654" i="1"/>
  <c r="A519" i="1"/>
  <c r="A496" i="1"/>
  <c r="A403" i="1"/>
  <c r="A549" i="1"/>
  <c r="A391" i="1"/>
  <c r="A608" i="1"/>
  <c r="A851" i="1"/>
  <c r="A829" i="1"/>
  <c r="A567" i="1"/>
  <c r="A983" i="1"/>
  <c r="A688" i="1"/>
  <c r="A521" i="1"/>
  <c r="A937" i="1"/>
  <c r="A658" i="1"/>
  <c r="A581" i="1"/>
  <c r="A583" i="1"/>
  <c r="A600" i="1"/>
  <c r="A864" i="1"/>
  <c r="A409" i="1"/>
  <c r="A665" i="1"/>
  <c r="A541" i="1"/>
  <c r="A862" i="1"/>
  <c r="A400" i="1"/>
  <c r="A968" i="1"/>
  <c r="A561" i="1"/>
  <c r="A657" i="1"/>
  <c r="A497" i="1"/>
  <c r="A846" i="1"/>
  <c r="A856" i="1"/>
  <c r="A1015" i="1"/>
  <c r="A764" i="1"/>
  <c r="A885" i="1"/>
  <c r="A734" i="1"/>
  <c r="A512" i="1"/>
  <c r="A976" i="1"/>
  <c r="A553" i="1"/>
  <c r="A777" i="1"/>
  <c r="A453" i="1"/>
  <c r="A662" i="1"/>
  <c r="A623" i="1"/>
  <c r="A1007" i="1"/>
  <c r="A704" i="1"/>
  <c r="A441" i="1"/>
  <c r="A953" i="1"/>
  <c r="A739" i="1"/>
  <c r="A374" i="1"/>
  <c r="A792" i="1"/>
  <c r="A897" i="1"/>
  <c r="A990" i="1"/>
  <c r="A353" i="1"/>
  <c r="A577" i="1"/>
  <c r="A535" i="1"/>
  <c r="A1016" i="1"/>
  <c r="A689" i="1"/>
  <c r="A491" i="1"/>
  <c r="A707" i="1"/>
  <c r="A915" i="1"/>
  <c r="A484" i="1"/>
  <c r="A652" i="1"/>
  <c r="A900" i="1"/>
  <c r="A501" i="1"/>
  <c r="A645" i="1"/>
  <c r="A285" i="1"/>
  <c r="A474" i="1"/>
  <c r="A754" i="1"/>
  <c r="A1018" i="1"/>
  <c r="A675" i="1"/>
  <c r="A883" i="1"/>
  <c r="A796" i="1"/>
  <c r="A1004" i="1"/>
  <c r="A87" i="1"/>
  <c r="A626" i="1"/>
  <c r="A395" i="1"/>
  <c r="A22" i="1"/>
  <c r="A947" i="1"/>
  <c r="A556" i="1"/>
  <c r="A996" i="1"/>
  <c r="A597" i="1"/>
  <c r="A837" i="1"/>
  <c r="A1021" i="1"/>
  <c r="A782" i="1"/>
  <c r="A926" i="1"/>
  <c r="A826" i="1"/>
  <c r="A547" i="1"/>
  <c r="A412" i="1"/>
  <c r="A1020" i="1"/>
  <c r="A965" i="1"/>
  <c r="A502" i="1"/>
  <c r="A798" i="1"/>
  <c r="A487" i="1"/>
  <c r="A352" i="1"/>
  <c r="A812" i="1"/>
  <c r="A1013" i="1"/>
  <c r="A1022" i="1"/>
  <c r="A384" i="1"/>
  <c r="A744" i="1"/>
  <c r="A565" i="1"/>
  <c r="A527" i="1"/>
  <c r="A544" i="1"/>
  <c r="A848" i="1"/>
  <c r="A393" i="1"/>
  <c r="A905" i="1"/>
  <c r="A644" i="1"/>
  <c r="A462" i="1"/>
  <c r="A367" i="1"/>
  <c r="A791" i="1"/>
  <c r="A992" i="1"/>
  <c r="A569" i="1"/>
  <c r="A793" i="1"/>
  <c r="A185" i="1"/>
  <c r="A622" i="1"/>
  <c r="A951" i="1"/>
  <c r="A801" i="1"/>
  <c r="A984" i="1"/>
  <c r="A401" i="1"/>
  <c r="A881" i="1"/>
  <c r="A696" i="1"/>
  <c r="A552" i="1"/>
  <c r="A945" i="1"/>
  <c r="A117" i="1"/>
  <c r="A80" i="1"/>
  <c r="A666" i="1"/>
  <c r="A938" i="1"/>
  <c r="A515" i="1"/>
  <c r="A723" i="1"/>
  <c r="A931" i="1"/>
  <c r="A540" i="1"/>
  <c r="A748" i="1"/>
  <c r="A964" i="1"/>
  <c r="A477" i="1"/>
  <c r="A426" i="1"/>
  <c r="A906" i="1"/>
  <c r="A435" i="1"/>
  <c r="A166" i="1"/>
  <c r="A874" i="1"/>
  <c r="A779" i="1"/>
  <c r="A492" i="1"/>
  <c r="A828" i="1"/>
  <c r="A469" i="1"/>
  <c r="A725" i="1"/>
  <c r="A917" i="1"/>
  <c r="A382" i="1"/>
  <c r="A566" i="1"/>
  <c r="A750" i="1"/>
  <c r="A894" i="1"/>
  <c r="A399" i="1"/>
  <c r="A419" i="1"/>
  <c r="A811" i="1"/>
  <c r="A636" i="1"/>
  <c r="A445" i="1"/>
  <c r="A741" i="1"/>
  <c r="A925" i="1"/>
  <c r="A470" i="1"/>
  <c r="A686" i="1"/>
  <c r="A982" i="1"/>
  <c r="A847" i="1"/>
  <c r="A464" i="1"/>
  <c r="A624" i="1"/>
  <c r="A676" i="1"/>
  <c r="A878" i="1"/>
  <c r="A599" i="1"/>
  <c r="A855" i="1"/>
  <c r="A576" i="1"/>
  <c r="A669" i="1"/>
  <c r="A350" i="1"/>
  <c r="A790" i="1"/>
  <c r="A695" i="1"/>
  <c r="A720" i="1"/>
  <c r="A944" i="1"/>
  <c r="A425" i="1"/>
  <c r="A649" i="1"/>
  <c r="A629" i="1"/>
  <c r="A627" i="1"/>
  <c r="A693" i="1"/>
  <c r="A606" i="1"/>
  <c r="A839" i="1"/>
  <c r="A520" i="1"/>
  <c r="A736" i="1"/>
  <c r="A960" i="1"/>
  <c r="A697" i="1"/>
  <c r="A921" i="1"/>
  <c r="A586" i="1"/>
  <c r="A413" i="1"/>
  <c r="A719" i="1"/>
  <c r="A929" i="1"/>
  <c r="A465" i="1"/>
  <c r="A385" i="1"/>
  <c r="A824" i="1"/>
  <c r="A609" i="1"/>
  <c r="A913" i="1"/>
  <c r="A833" i="1"/>
  <c r="A593" i="1"/>
  <c r="A872" i="1"/>
  <c r="A664" i="1"/>
  <c r="A574" i="1"/>
  <c r="A758" i="1"/>
  <c r="A942" i="1"/>
  <c r="A407" i="1"/>
  <c r="A591" i="1"/>
  <c r="A775" i="1"/>
  <c r="A919" i="1"/>
  <c r="A424" i="1"/>
  <c r="A560" i="1"/>
  <c r="A370" i="1"/>
  <c r="A452" i="1"/>
  <c r="A357" i="1"/>
  <c r="A869" i="1"/>
  <c r="A534" i="1"/>
  <c r="A974" i="1"/>
  <c r="A471" i="1"/>
  <c r="A727" i="1"/>
  <c r="A975" i="1"/>
  <c r="A536" i="1"/>
  <c r="A680" i="1"/>
  <c r="A771" i="1"/>
  <c r="A509" i="1"/>
  <c r="A789" i="1"/>
  <c r="A981" i="1"/>
  <c r="A694" i="1"/>
  <c r="A439" i="1"/>
  <c r="A655" i="1"/>
  <c r="A903" i="1"/>
  <c r="A472" i="1"/>
  <c r="A616" i="1"/>
  <c r="A784" i="1"/>
  <c r="A912" i="1"/>
  <c r="A361" i="1"/>
  <c r="A489" i="1"/>
  <c r="A617" i="1"/>
  <c r="A745" i="1"/>
  <c r="A873" i="1"/>
  <c r="A1001" i="1"/>
  <c r="A129" i="1"/>
  <c r="A363" i="1"/>
  <c r="A932" i="1"/>
  <c r="A901" i="1"/>
  <c r="A558" i="1"/>
  <c r="A950" i="1"/>
  <c r="A503" i="1"/>
  <c r="A751" i="1"/>
  <c r="A967" i="1"/>
  <c r="A488" i="1"/>
  <c r="A672" i="1"/>
  <c r="A800" i="1"/>
  <c r="A928" i="1"/>
  <c r="A377" i="1"/>
  <c r="A505" i="1"/>
  <c r="A633" i="1"/>
  <c r="A761" i="1"/>
  <c r="A889" i="1"/>
  <c r="A1017" i="1"/>
  <c r="A651" i="1"/>
  <c r="A508" i="1"/>
  <c r="A957" i="1"/>
  <c r="A766" i="1"/>
  <c r="A551" i="1"/>
  <c r="A455" i="1"/>
  <c r="A753" i="1"/>
  <c r="A888" i="1"/>
  <c r="A721" i="1"/>
  <c r="A936" i="1"/>
  <c r="A808" i="1"/>
  <c r="A433" i="1"/>
  <c r="A728" i="1"/>
  <c r="A952" i="1"/>
  <c r="A529" i="1"/>
  <c r="A785" i="1"/>
  <c r="A449" i="1"/>
  <c r="A705" i="1"/>
  <c r="A1009" i="1"/>
  <c r="A640" i="1"/>
  <c r="A417" i="1"/>
  <c r="A360" i="1"/>
  <c r="A456" i="1"/>
  <c r="A480" i="1"/>
  <c r="A1025" i="1"/>
  <c r="A701" i="1"/>
  <c r="A893" i="1"/>
  <c r="A398" i="1"/>
  <c r="A542" i="1"/>
  <c r="A726" i="1"/>
  <c r="A910" i="1"/>
  <c r="A375" i="1"/>
  <c r="A559" i="1"/>
  <c r="A743" i="1"/>
  <c r="A887" i="1"/>
  <c r="A392" i="1"/>
  <c r="A528" i="1"/>
  <c r="A656" i="1"/>
  <c r="A907" i="1"/>
  <c r="A972" i="1"/>
  <c r="A773" i="1"/>
  <c r="A478" i="1"/>
  <c r="A918" i="1"/>
  <c r="A431" i="1"/>
  <c r="A687" i="1"/>
  <c r="A935" i="1"/>
  <c r="A504" i="1"/>
  <c r="A648" i="1"/>
  <c r="A914" i="1"/>
  <c r="A381" i="1"/>
  <c r="A733" i="1"/>
  <c r="A933" i="1"/>
  <c r="A590" i="1"/>
  <c r="A886" i="1"/>
  <c r="A615" i="1"/>
  <c r="A823" i="1"/>
  <c r="A432" i="1"/>
  <c r="A584" i="1"/>
  <c r="A752" i="1"/>
  <c r="A880" i="1"/>
  <c r="A1008" i="1"/>
  <c r="A457" i="1"/>
  <c r="A585" i="1"/>
  <c r="A713" i="1"/>
  <c r="A841" i="1"/>
  <c r="A969" i="1"/>
  <c r="A406" i="1"/>
  <c r="A778" i="1"/>
  <c r="A868" i="1"/>
  <c r="A797" i="1"/>
  <c r="A510" i="1"/>
  <c r="A702" i="1"/>
  <c r="A463" i="1"/>
  <c r="A711" i="1"/>
  <c r="A879" i="1"/>
  <c r="A448" i="1"/>
  <c r="A632" i="1"/>
  <c r="A768" i="1"/>
  <c r="A896" i="1"/>
  <c r="A1024" i="1"/>
  <c r="A473" i="1"/>
  <c r="A601" i="1"/>
  <c r="A729" i="1"/>
  <c r="A857" i="1"/>
  <c r="A985" i="1"/>
  <c r="A563" i="1"/>
  <c r="A428" i="1"/>
  <c r="A861" i="1"/>
  <c r="A718" i="1"/>
  <c r="A958" i="1"/>
  <c r="A759" i="1"/>
  <c r="A920" i="1"/>
  <c r="A416" i="1"/>
  <c r="A545" i="1"/>
  <c r="A760" i="1"/>
  <c r="A911" i="1"/>
  <c r="A817" i="1"/>
  <c r="A568" i="1"/>
  <c r="A904" i="1"/>
  <c r="A481" i="1"/>
  <c r="A737" i="1"/>
  <c r="A993" i="1"/>
  <c r="A625" i="1"/>
  <c r="A961" i="1"/>
  <c r="A871" i="1"/>
  <c r="A369" i="1"/>
  <c r="A769" i="1"/>
  <c r="A641" i="1"/>
  <c r="A673" i="1"/>
  <c r="A513" i="1"/>
</calcChain>
</file>

<file path=xl/sharedStrings.xml><?xml version="1.0" encoding="utf-8"?>
<sst xmlns="http://schemas.openxmlformats.org/spreadsheetml/2006/main" count="451" uniqueCount="277">
  <si>
    <t>大阪２ｍＳＳＢ　会員一覧</t>
    <rPh sb="0" eb="2">
      <t>オオサカ</t>
    </rPh>
    <phoneticPr fontId="21"/>
  </si>
  <si>
    <r>
      <rPr>
        <sz val="14"/>
        <rFont val="MS Gothic"/>
        <family val="3"/>
      </rPr>
      <t>QRA</t>
    </r>
  </si>
  <si>
    <r>
      <rPr>
        <sz val="14"/>
        <rFont val="MS Gothic"/>
        <family val="3"/>
      </rPr>
      <t>QTH</t>
    </r>
  </si>
  <si>
    <t>コールサイン</t>
    <phoneticPr fontId="18"/>
  </si>
  <si>
    <t>NAME</t>
    <phoneticPr fontId="18"/>
  </si>
  <si>
    <t>QTH</t>
    <phoneticPr fontId="18"/>
  </si>
  <si>
    <t>TIME</t>
    <phoneticPr fontId="18"/>
  </si>
  <si>
    <t>得点</t>
  </si>
  <si>
    <t>得点</t>
    <rPh sb="0" eb="2">
      <t>トクテン</t>
    </rPh>
    <phoneticPr fontId="18"/>
  </si>
  <si>
    <t>(＊)
CALL</t>
    <phoneticPr fontId="18"/>
  </si>
  <si>
    <t>(＊)
DATE</t>
    <phoneticPr fontId="18"/>
  </si>
  <si>
    <t>(＊)
BAND</t>
    <phoneticPr fontId="18"/>
  </si>
  <si>
    <t>(＊)
MODE</t>
    <phoneticPr fontId="18"/>
  </si>
  <si>
    <t>CODE</t>
    <phoneticPr fontId="18"/>
  </si>
  <si>
    <t>G・L</t>
    <phoneticPr fontId="18"/>
  </si>
  <si>
    <t>QSL</t>
    <phoneticPr fontId="18"/>
  </si>
  <si>
    <t>REM.1</t>
    <phoneticPr fontId="18"/>
  </si>
  <si>
    <t>REM.2</t>
    <phoneticPr fontId="18"/>
  </si>
  <si>
    <t>DC12</t>
    <phoneticPr fontId="18"/>
  </si>
  <si>
    <t>His</t>
    <phoneticPr fontId="18"/>
  </si>
  <si>
    <t>My</t>
    <phoneticPr fontId="18"/>
  </si>
  <si>
    <t>（１）データ行数</t>
    <rPh sb="0" eb="8">
      <t>ギョウスウ</t>
    </rPh>
    <phoneticPr fontId="18"/>
  </si>
  <si>
    <t>（２）
BAND
チェック</t>
    <phoneticPr fontId="18"/>
  </si>
  <si>
    <t>（３）
MODE
チェック</t>
    <phoneticPr fontId="18"/>
  </si>
  <si>
    <t>整理No.</t>
    <rPh sb="0" eb="2">
      <t>セイリ</t>
    </rPh>
    <phoneticPr fontId="21"/>
  </si>
  <si>
    <t>バンド</t>
    <phoneticPr fontId="21"/>
  </si>
  <si>
    <t>交信局数</t>
    <rPh sb="0" eb="2">
      <t>コウシン</t>
    </rPh>
    <rPh sb="2" eb="3">
      <t>キョク</t>
    </rPh>
    <rPh sb="3" eb="4">
      <t>スウ</t>
    </rPh>
    <phoneticPr fontId="21"/>
  </si>
  <si>
    <t>得点</t>
    <rPh sb="0" eb="2">
      <t>トクテン</t>
    </rPh>
    <phoneticPr fontId="21"/>
  </si>
  <si>
    <t>ﾏﾙﾁﾌﾟﾔｲﾔｰ</t>
    <phoneticPr fontId="21"/>
  </si>
  <si>
    <t>コンテストの名称</t>
    <rPh sb="6" eb="8">
      <t>メイショウ</t>
    </rPh>
    <phoneticPr fontId="21"/>
  </si>
  <si>
    <t>1.9MHz</t>
    <phoneticPr fontId="21"/>
  </si>
  <si>
    <t>3.5MHz</t>
    <phoneticPr fontId="21"/>
  </si>
  <si>
    <t>7MHz</t>
    <phoneticPr fontId="21"/>
  </si>
  <si>
    <t>参加部門および種目など</t>
    <rPh sb="0" eb="2">
      <t>サンカ</t>
    </rPh>
    <rPh sb="2" eb="4">
      <t>ブモン</t>
    </rPh>
    <rPh sb="7" eb="9">
      <t>シュモク</t>
    </rPh>
    <phoneticPr fontId="21"/>
  </si>
  <si>
    <t>14MHz</t>
    <phoneticPr fontId="21"/>
  </si>
  <si>
    <t>ｺｰﾄﾞﾅﾝﾊﾞｰ</t>
    <phoneticPr fontId="21"/>
  </si>
  <si>
    <t>名         称</t>
    <rPh sb="0" eb="1">
      <t>ナ</t>
    </rPh>
    <rPh sb="10" eb="11">
      <t>ショウ</t>
    </rPh>
    <phoneticPr fontId="21"/>
  </si>
  <si>
    <t>21MHz</t>
    <phoneticPr fontId="21"/>
  </si>
  <si>
    <t>28MHz</t>
    <phoneticPr fontId="21"/>
  </si>
  <si>
    <t>50MHz</t>
    <phoneticPr fontId="21"/>
  </si>
  <si>
    <t>コールサイン</t>
    <phoneticPr fontId="21"/>
  </si>
  <si>
    <t>144MHz</t>
    <phoneticPr fontId="21"/>
  </si>
  <si>
    <t>430MHz</t>
    <phoneticPr fontId="21"/>
  </si>
  <si>
    <t>1200MHz</t>
    <phoneticPr fontId="21"/>
  </si>
  <si>
    <t>2400MHz</t>
    <phoneticPr fontId="21"/>
  </si>
  <si>
    <r>
      <t xml:space="preserve">運用者のコールサイン
</t>
    </r>
    <r>
      <rPr>
        <sz val="10"/>
        <rFont val="ＭＳ Ｐ明朝"/>
        <family val="1"/>
        <charset val="128"/>
      </rPr>
      <t>(シングルオペで上記と異なる場合）</t>
    </r>
    <rPh sb="0" eb="2">
      <t>ウンヨウ</t>
    </rPh>
    <rPh sb="2" eb="3">
      <t>モノ</t>
    </rPh>
    <rPh sb="19" eb="21">
      <t>ジョウキ</t>
    </rPh>
    <rPh sb="22" eb="23">
      <t>コト</t>
    </rPh>
    <rPh sb="25" eb="27">
      <t>バアイ</t>
    </rPh>
    <phoneticPr fontId="21"/>
  </si>
  <si>
    <t>5600MHz</t>
    <phoneticPr fontId="21"/>
  </si>
  <si>
    <t>10.1GHz</t>
    <phoneticPr fontId="21"/>
  </si>
  <si>
    <t>総得点</t>
    <rPh sb="0" eb="3">
      <t>ソウトクテン</t>
    </rPh>
    <phoneticPr fontId="21"/>
  </si>
  <si>
    <t>合計</t>
    <rPh sb="0" eb="2">
      <t>ゴウケイ</t>
    </rPh>
    <phoneticPr fontId="21"/>
  </si>
  <si>
    <t>×</t>
    <phoneticPr fontId="21"/>
  </si>
  <si>
    <t>＝</t>
    <phoneticPr fontId="21"/>
  </si>
  <si>
    <t xml:space="preserve">  ↑フィールドデーコンテストの場合は、局係数を記入</t>
    <rPh sb="16" eb="18">
      <t>バアイ</t>
    </rPh>
    <rPh sb="20" eb="21">
      <t>キョク</t>
    </rPh>
    <rPh sb="21" eb="23">
      <t>ケイスウ</t>
    </rPh>
    <rPh sb="24" eb="26">
      <t>キニュウ</t>
    </rPh>
    <phoneticPr fontId="21"/>
  </si>
  <si>
    <t>登録クラブ対抗</t>
    <rPh sb="0" eb="2">
      <t>トウロク</t>
    </rPh>
    <rPh sb="5" eb="7">
      <t>タイコウ</t>
    </rPh>
    <phoneticPr fontId="21"/>
  </si>
  <si>
    <t>TEL：</t>
    <phoneticPr fontId="21"/>
  </si>
  <si>
    <t>登録クラブ
番       号</t>
    <rPh sb="0" eb="2">
      <t>トウロク</t>
    </rPh>
    <rPh sb="6" eb="7">
      <t>バン</t>
    </rPh>
    <rPh sb="14" eb="15">
      <t>ゴウ</t>
    </rPh>
    <phoneticPr fontId="21"/>
  </si>
  <si>
    <t>局免許者の氏名（社団の名称）</t>
    <rPh sb="0" eb="1">
      <t>キョク</t>
    </rPh>
    <rPh sb="1" eb="3">
      <t>メンキョ</t>
    </rPh>
    <rPh sb="3" eb="4">
      <t>モノ</t>
    </rPh>
    <rPh sb="5" eb="7">
      <t>シメイ</t>
    </rPh>
    <rPh sb="8" eb="10">
      <t>シャダン</t>
    </rPh>
    <rPh sb="11" eb="13">
      <t>メイショウ</t>
    </rPh>
    <phoneticPr fontId="21"/>
  </si>
  <si>
    <t>E-mail：</t>
    <phoneticPr fontId="21"/>
  </si>
  <si>
    <t>登録クラブ
名       称</t>
    <rPh sb="0" eb="2">
      <t>トウロク</t>
    </rPh>
    <rPh sb="6" eb="7">
      <t>ナ</t>
    </rPh>
    <rPh sb="14" eb="15">
      <t>ショウ</t>
    </rPh>
    <phoneticPr fontId="21"/>
  </si>
  <si>
    <t>局免許者の無線従事者資格</t>
    <rPh sb="0" eb="1">
      <t>キョク</t>
    </rPh>
    <rPh sb="1" eb="3">
      <t>メンキョ</t>
    </rPh>
    <rPh sb="3" eb="4">
      <t>モノ</t>
    </rPh>
    <rPh sb="5" eb="7">
      <t>ムセン</t>
    </rPh>
    <rPh sb="7" eb="10">
      <t>ジュウジシャ</t>
    </rPh>
    <rPh sb="10" eb="12">
      <t>シカク</t>
    </rPh>
    <phoneticPr fontId="21"/>
  </si>
  <si>
    <t>コンテスト中使用した</t>
    <rPh sb="5" eb="6">
      <t>チュウ</t>
    </rPh>
    <rPh sb="6" eb="8">
      <t>シヨウ</t>
    </rPh>
    <phoneticPr fontId="21"/>
  </si>
  <si>
    <t>運用地：</t>
    <rPh sb="0" eb="1">
      <t>ウン</t>
    </rPh>
    <rPh sb="1" eb="3">
      <t>ヨウチ</t>
    </rPh>
    <phoneticPr fontId="21"/>
  </si>
  <si>
    <t>W</t>
    <phoneticPr fontId="21"/>
  </si>
  <si>
    <t>□実測出力</t>
    <phoneticPr fontId="21"/>
  </si>
  <si>
    <t>(連絡先と同一の場合は不要）</t>
    <rPh sb="1" eb="4">
      <t>レンラクサキ</t>
    </rPh>
    <rPh sb="5" eb="7">
      <t>ドウイツ</t>
    </rPh>
    <rPh sb="8" eb="10">
      <t>バアイ</t>
    </rPh>
    <rPh sb="11" eb="13">
      <t>フヨウ</t>
    </rPh>
    <phoneticPr fontId="21"/>
  </si>
  <si>
    <t>最大空中線電力：</t>
    <rPh sb="0" eb="2">
      <t>サイダイ</t>
    </rPh>
    <rPh sb="2" eb="4">
      <t>クウチュウ</t>
    </rPh>
    <rPh sb="4" eb="5">
      <t>セン</t>
    </rPh>
    <rPh sb="5" eb="7">
      <t>デンリョク</t>
    </rPh>
    <phoneticPr fontId="21"/>
  </si>
  <si>
    <t>使用電源：</t>
    <rPh sb="0" eb="2">
      <t>シヨウ</t>
    </rPh>
    <rPh sb="2" eb="4">
      <t>デンゲン</t>
    </rPh>
    <phoneticPr fontId="21"/>
  </si>
  <si>
    <t>使用した設備（リグ名称(自作の場合は終段管名称・個数）、空中線）：</t>
    <rPh sb="0" eb="2">
      <t>シヨウ</t>
    </rPh>
    <rPh sb="4" eb="6">
      <t>セツビ</t>
    </rPh>
    <rPh sb="9" eb="11">
      <t>メイショウ</t>
    </rPh>
    <rPh sb="12" eb="14">
      <t>ジサク</t>
    </rPh>
    <rPh sb="15" eb="17">
      <t>バアイ</t>
    </rPh>
    <rPh sb="18" eb="19">
      <t>オワ</t>
    </rPh>
    <rPh sb="19" eb="20">
      <t>ダン</t>
    </rPh>
    <rPh sb="20" eb="21">
      <t>カン</t>
    </rPh>
    <rPh sb="21" eb="23">
      <t>メイショウ</t>
    </rPh>
    <rPh sb="24" eb="26">
      <t>コスウ</t>
    </rPh>
    <rPh sb="28" eb="30">
      <t>クウチュウ</t>
    </rPh>
    <rPh sb="30" eb="31">
      <t>セン</t>
    </rPh>
    <phoneticPr fontId="21"/>
  </si>
  <si>
    <t>意見（マルチオペ、ゲストオペの場合は、運用者のコールサイン(氏名）及び無線従事者の資格を記入する）</t>
    <rPh sb="0" eb="2">
      <t>イケン</t>
    </rPh>
    <rPh sb="15" eb="17">
      <t>バアイ</t>
    </rPh>
    <rPh sb="19" eb="21">
      <t>ウンヨウ</t>
    </rPh>
    <rPh sb="21" eb="22">
      <t>シャ</t>
    </rPh>
    <rPh sb="30" eb="32">
      <t>シメイ</t>
    </rPh>
    <rPh sb="33" eb="34">
      <t>オヨ</t>
    </rPh>
    <rPh sb="35" eb="37">
      <t>ムセン</t>
    </rPh>
    <rPh sb="37" eb="40">
      <t>ジュウジシャ</t>
    </rPh>
    <rPh sb="41" eb="43">
      <t>シカク</t>
    </rPh>
    <rPh sb="44" eb="46">
      <t>キニュウ</t>
    </rPh>
    <phoneticPr fontId="21"/>
  </si>
  <si>
    <t>およびログシートなどが事実と相違ないものであることを、私の名誉において誓います。</t>
    <rPh sb="11" eb="13">
      <t>ジジツ</t>
    </rPh>
    <rPh sb="14" eb="16">
      <t>ソウイ</t>
    </rPh>
    <rPh sb="27" eb="28">
      <t>ワタシ</t>
    </rPh>
    <rPh sb="29" eb="31">
      <t>メイヨ</t>
    </rPh>
    <rPh sb="35" eb="36">
      <t>チカ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</si>
  <si>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</si>
  <si>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</si>
  <si>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</si>
  <si>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局免許者（社団の代表者）の署名</t>
    <rPh sb="0" eb="1">
      <t>キョク</t>
    </rPh>
    <rPh sb="1" eb="3">
      <t>メンキョ</t>
    </rPh>
    <rPh sb="3" eb="4">
      <t>シャ</t>
    </rPh>
    <rPh sb="5" eb="7">
      <t>シャダン</t>
    </rPh>
    <rPh sb="8" eb="11">
      <t>ダイヒョウシャ</t>
    </rPh>
    <rPh sb="13" eb="15">
      <t>ショメイ</t>
    </rPh>
    <phoneticPr fontId="21"/>
  </si>
  <si>
    <t>印</t>
    <rPh sb="0" eb="1">
      <t>イン</t>
    </rPh>
    <phoneticPr fontId="21"/>
  </si>
  <si>
    <t>用紙作成:430SSBメーリングリスト http://www.430ssb.net/   複写・頒布自由</t>
    <rPh sb="0" eb="2">
      <t>ヨウシ</t>
    </rPh>
    <rPh sb="2" eb="4">
      <t>サクセイ</t>
    </rPh>
    <rPh sb="45" eb="47">
      <t>フクシャ</t>
    </rPh>
    <rPh sb="48" eb="50">
      <t>ハンプ</t>
    </rPh>
    <rPh sb="50" eb="52">
      <t>ジユウ</t>
    </rPh>
    <phoneticPr fontId="21"/>
  </si>
  <si>
    <t>LOG SHEET(ﾛｸﾞｼｰﾄ)</t>
    <phoneticPr fontId="49"/>
  </si>
  <si>
    <t>Year（年)</t>
    <phoneticPr fontId="49"/>
  </si>
  <si>
    <t>Contest</t>
  </si>
  <si>
    <t>Callsign(ｺｰﾙｻｲﾝ)</t>
    <phoneticPr fontId="49"/>
  </si>
  <si>
    <t>Band(ﾊﾞﾝﾄﾞ)</t>
  </si>
  <si>
    <t>144</t>
    <phoneticPr fontId="49"/>
  </si>
  <si>
    <t>ＭＨｚ</t>
    <phoneticPr fontId="49"/>
  </si>
  <si>
    <r>
      <t>Sheet No</t>
    </r>
    <r>
      <rPr>
        <sz val="10"/>
        <rFont val="ＭＳ ゴシック"/>
        <family val="3"/>
        <charset val="128"/>
      </rPr>
      <t>.(ｼｰﾄﾅﾝﾊﾞｰ)</t>
    </r>
    <phoneticPr fontId="49"/>
  </si>
  <si>
    <t>.</t>
    <phoneticPr fontId="49"/>
  </si>
  <si>
    <t>Date Time UTC</t>
    <phoneticPr fontId="49"/>
  </si>
  <si>
    <t>Station Wkd.</t>
  </si>
  <si>
    <r>
      <t xml:space="preserve">     </t>
    </r>
    <r>
      <rPr>
        <sz val="10"/>
        <rFont val="Times New Roman"/>
        <family val="1"/>
      </rPr>
      <t>Exchange</t>
    </r>
    <r>
      <rPr>
        <sz val="10"/>
        <rFont val="ＭＳ ゴシック"/>
        <family val="3"/>
        <charset val="128"/>
      </rPr>
      <t xml:space="preserve"> コンテストナンバー</t>
    </r>
    <phoneticPr fontId="49"/>
  </si>
  <si>
    <t>Multi</t>
    <phoneticPr fontId="49"/>
  </si>
  <si>
    <t>Pts</t>
    <phoneticPr fontId="49"/>
  </si>
  <si>
    <t>Op.</t>
    <phoneticPr fontId="49"/>
  </si>
  <si>
    <t>Rmks</t>
    <phoneticPr fontId="49"/>
  </si>
  <si>
    <t>月日 時分 JST</t>
    <phoneticPr fontId="49"/>
  </si>
  <si>
    <t>交　信　局</t>
  </si>
  <si>
    <r>
      <t>Send (</t>
    </r>
    <r>
      <rPr>
        <sz val="10"/>
        <rFont val="ＭＳ ゴシック"/>
        <family val="3"/>
        <charset val="128"/>
      </rPr>
      <t>送信</t>
    </r>
    <r>
      <rPr>
        <sz val="10"/>
        <rFont val="Times New Roman"/>
        <family val="1"/>
      </rPr>
      <t>)</t>
    </r>
    <phoneticPr fontId="49"/>
  </si>
  <si>
    <r>
      <t>Reived (</t>
    </r>
    <r>
      <rPr>
        <sz val="10"/>
        <rFont val="ＭＳ Ｐ明朝"/>
        <family val="1"/>
        <charset val="128"/>
      </rPr>
      <t>受信</t>
    </r>
    <r>
      <rPr>
        <sz val="10"/>
        <rFont val="Times New Roman"/>
        <family val="1"/>
      </rPr>
      <t>)</t>
    </r>
  </si>
  <si>
    <t>ﾏﾙﾁ</t>
    <phoneticPr fontId="49"/>
  </si>
  <si>
    <t>運用者</t>
    <rPh sb="0" eb="3">
      <t>ウンヨウシャ</t>
    </rPh>
    <phoneticPr fontId="49"/>
  </si>
  <si>
    <t>備考</t>
    <rPh sb="0" eb="2">
      <t>ビコウ</t>
    </rPh>
    <phoneticPr fontId="49"/>
  </si>
  <si>
    <t>Total (合計）</t>
    <phoneticPr fontId="49"/>
  </si>
  <si>
    <t xml:space="preserve">            級アマチュア無線技士</t>
    <phoneticPr fontId="21"/>
  </si>
  <si>
    <t>■定格出力</t>
    <phoneticPr fontId="21"/>
  </si>
  <si>
    <t>運用者名</t>
    <rPh sb="0" eb="3">
      <t>ウンヨウシャ</t>
    </rPh>
    <rPh sb="3" eb="4">
      <t>メイ</t>
    </rPh>
    <phoneticPr fontId="18"/>
  </si>
  <si>
    <t>（姓）</t>
    <rPh sb="1" eb="2">
      <t>セイ</t>
    </rPh>
    <phoneticPr fontId="18"/>
  </si>
  <si>
    <t>（名）</t>
    <rPh sb="1" eb="2">
      <t>ナ</t>
    </rPh>
    <phoneticPr fontId="18"/>
  </si>
  <si>
    <t>（Ａ）
局　数　計</t>
    <rPh sb="4" eb="5">
      <t>キョク</t>
    </rPh>
    <rPh sb="6" eb="7">
      <t>カズ</t>
    </rPh>
    <phoneticPr fontId="18"/>
  </si>
  <si>
    <t>（Ｂ）
得点計</t>
    <phoneticPr fontId="18"/>
  </si>
  <si>
    <t>(A)*(B)*(C)
総得点</t>
    <phoneticPr fontId="18"/>
  </si>
  <si>
    <t>（Ｃ）
日数
マルチ</t>
    <phoneticPr fontId="18"/>
  </si>
  <si>
    <t>住　所</t>
    <rPh sb="0" eb="1">
      <t>ジュウ</t>
    </rPh>
    <rPh sb="2" eb="3">
      <t>ショ</t>
    </rPh>
    <phoneticPr fontId="18"/>
  </si>
  <si>
    <t>連絡先</t>
    <rPh sb="0" eb="3">
      <t>レンラクサキ</t>
    </rPh>
    <phoneticPr fontId="18"/>
  </si>
  <si>
    <t>連絡先：</t>
    <rPh sb="0" eb="3">
      <t>レンラクサキ</t>
    </rPh>
    <phoneticPr fontId="21"/>
  </si>
  <si>
    <t>1／</t>
    <phoneticPr fontId="49"/>
  </si>
  <si>
    <t>2／</t>
    <phoneticPr fontId="49"/>
  </si>
  <si>
    <t>3／</t>
    <phoneticPr fontId="49"/>
  </si>
  <si>
    <t>4／</t>
    <phoneticPr fontId="49"/>
  </si>
  <si>
    <t>5／</t>
    <phoneticPr fontId="49"/>
  </si>
  <si>
    <t>6／</t>
    <phoneticPr fontId="49"/>
  </si>
  <si>
    <t>7／</t>
    <phoneticPr fontId="49"/>
  </si>
  <si>
    <t>データの送信</t>
    <rPh sb="4" eb="6">
      <t>ソウシン</t>
    </rPh>
    <phoneticPr fontId="18"/>
  </si>
  <si>
    <t>2026</t>
    <phoneticPr fontId="49"/>
  </si>
  <si>
    <t xml:space="preserve">大阪2ｍSSB愛好会ﾏﾗｿﾝ                    </t>
    <rPh sb="0" eb="2">
      <t>オオサカ</t>
    </rPh>
    <rPh sb="7" eb="10">
      <t>アイコウカイ</t>
    </rPh>
    <phoneticPr fontId="49"/>
  </si>
  <si>
    <t>大阪2mSSB愛好会マラソンコンテスト用サマリーシート</t>
    <phoneticPr fontId="21"/>
  </si>
  <si>
    <t>第44回 大阪2mSSB愛好会マラソンコンテスト</t>
    <rPh sb="0" eb="1">
      <t>ダイ</t>
    </rPh>
    <rPh sb="3" eb="4">
      <t>カイ</t>
    </rPh>
    <rPh sb="5" eb="7">
      <t>オオサカ</t>
    </rPh>
    <rPh sb="12" eb="15">
      <t>アイコウカイ</t>
    </rPh>
    <phoneticPr fontId="21"/>
  </si>
  <si>
    <r>
      <t>私は、</t>
    </r>
    <r>
      <rPr>
        <b/>
        <sz val="10.5"/>
        <rFont val="ＭＳ Ｐ明朝"/>
        <family val="1"/>
        <charset val="128"/>
      </rPr>
      <t>大阪2mSSB愛好会</t>
    </r>
    <r>
      <rPr>
        <sz val="10.5"/>
        <rFont val="ＭＳ Ｐ明朝"/>
        <family val="1"/>
        <charset val="128"/>
      </rPr>
      <t>主催のコンテスト規約および電波法令にしたがい運用した結果、ここに提出するサマリーシート</t>
    </r>
    <rPh sb="0" eb="1">
      <t>ワタシ</t>
    </rPh>
    <rPh sb="21" eb="23">
      <t>キヤク</t>
    </rPh>
    <rPh sb="26" eb="28">
      <t>デンパ</t>
    </rPh>
    <rPh sb="28" eb="30">
      <t>ホウレイ</t>
    </rPh>
    <rPh sb="35" eb="37">
      <t>ウンヨウ</t>
    </rPh>
    <rPh sb="39" eb="41">
      <t>ケッカ</t>
    </rPh>
    <rPh sb="45" eb="47">
      <t>テイシュツ</t>
    </rPh>
    <phoneticPr fontId="21"/>
  </si>
  <si>
    <t>JR3XUW</t>
  </si>
  <si>
    <t>浦田 欣孝</t>
    <rPh sb="0" eb="2">
      <t>ウラタ</t>
    </rPh>
    <phoneticPr fontId="3"/>
  </si>
  <si>
    <t>牧野 市三</t>
    <rPh sb="0" eb="2">
      <t>マキノ</t>
    </rPh>
    <phoneticPr fontId="3"/>
  </si>
  <si>
    <t>岡田 誠</t>
    <rPh sb="0" eb="2">
      <t>オカダ</t>
    </rPh>
    <phoneticPr fontId="3"/>
  </si>
  <si>
    <t>崎山 勝久</t>
    <rPh sb="0" eb="2">
      <t>サキヤマ</t>
    </rPh>
    <phoneticPr fontId="3"/>
  </si>
  <si>
    <t>梶井 宏修</t>
    <rPh sb="0" eb="2">
      <t>カジイ</t>
    </rPh>
    <phoneticPr fontId="3"/>
  </si>
  <si>
    <t>水谷 毅</t>
    <rPh sb="0" eb="2">
      <t>ミズタニ</t>
    </rPh>
    <phoneticPr fontId="3"/>
  </si>
  <si>
    <t>皆吉 寛明</t>
    <rPh sb="0" eb="2">
      <t>ミナヨシ</t>
    </rPh>
    <phoneticPr fontId="3"/>
  </si>
  <si>
    <t>田原 栄司</t>
    <rPh sb="0" eb="2">
      <t>タハラ</t>
    </rPh>
    <phoneticPr fontId="3"/>
  </si>
  <si>
    <t>稲田 昌弘</t>
    <rPh sb="0" eb="2">
      <t>イナダ</t>
    </rPh>
    <phoneticPr fontId="3"/>
  </si>
  <si>
    <t>西田 正人</t>
  </si>
  <si>
    <t>野々村 志郎</t>
  </si>
  <si>
    <t>金井春美</t>
  </si>
  <si>
    <t>野出 良之</t>
    <rPh sb="0" eb="2">
      <t>ノデ</t>
    </rPh>
    <phoneticPr fontId="3"/>
  </si>
  <si>
    <t>谷脇 守仁</t>
    <rPh sb="0" eb="2">
      <t>タニワキ</t>
    </rPh>
    <phoneticPr fontId="3"/>
  </si>
  <si>
    <t>石本 みな子</t>
    <rPh sb="0" eb="2">
      <t>イシモト</t>
    </rPh>
    <phoneticPr fontId="3"/>
  </si>
  <si>
    <t>川中 孝司</t>
    <rPh sb="0" eb="2">
      <t>カワナカ</t>
    </rPh>
    <phoneticPr fontId="3"/>
  </si>
  <si>
    <t>山口 進</t>
    <rPh sb="0" eb="2">
      <t>ヤマグチ</t>
    </rPh>
    <phoneticPr fontId="3"/>
  </si>
  <si>
    <t>奥田 宏</t>
    <rPh sb="0" eb="2">
      <t>オクダ</t>
    </rPh>
    <phoneticPr fontId="3"/>
  </si>
  <si>
    <t xml:space="preserve"> 平田 正浩</t>
    <rPh sb="1" eb="3">
      <t>ヒラタ</t>
    </rPh>
    <rPh sb="4" eb="6">
      <t>マサヒロ</t>
    </rPh>
    <phoneticPr fontId="3"/>
  </si>
  <si>
    <t>三津井 博次</t>
    <rPh sb="0" eb="3">
      <t>ミツイ</t>
    </rPh>
    <phoneticPr fontId="3"/>
  </si>
  <si>
    <t>寺嶋 義和</t>
    <rPh sb="0" eb="2">
      <t>テラジマ</t>
    </rPh>
    <phoneticPr fontId="3"/>
  </si>
  <si>
    <t>鵜久森 健介</t>
    <rPh sb="0" eb="3">
      <t>ウクモリ</t>
    </rPh>
    <phoneticPr fontId="3"/>
  </si>
  <si>
    <t>濱谷 泰文</t>
    <rPh sb="0" eb="2">
      <t>ハマタニ</t>
    </rPh>
    <phoneticPr fontId="3"/>
  </si>
  <si>
    <t>吉田 孝</t>
    <rPh sb="0" eb="2">
      <t>ヨシダ</t>
    </rPh>
    <phoneticPr fontId="3"/>
  </si>
  <si>
    <t>松木 繁男</t>
    <rPh sb="0" eb="2">
      <t>マツキ</t>
    </rPh>
    <phoneticPr fontId="3"/>
  </si>
  <si>
    <t>平井 一男</t>
    <rPh sb="0" eb="2">
      <t>ヒライ</t>
    </rPh>
    <phoneticPr fontId="3"/>
  </si>
  <si>
    <t>後藤 幸一</t>
    <rPh sb="0" eb="2">
      <t>ゴトウ</t>
    </rPh>
    <phoneticPr fontId="2"/>
  </si>
  <si>
    <t>畑林 孝夫</t>
    <rPh sb="0" eb="1">
      <t>ハタケ</t>
    </rPh>
    <rPh sb="1" eb="2">
      <t>バヤシ</t>
    </rPh>
    <phoneticPr fontId="3"/>
  </si>
  <si>
    <t>藤岡 正徳</t>
    <rPh sb="0" eb="2">
      <t>フジオカ</t>
    </rPh>
    <phoneticPr fontId="3"/>
  </si>
  <si>
    <t>荒谷 慎悟</t>
    <rPh sb="0" eb="2">
      <t>アラタニ</t>
    </rPh>
    <phoneticPr fontId="3"/>
  </si>
  <si>
    <t>岩見 政則</t>
    <rPh sb="0" eb="1">
      <t>イワ</t>
    </rPh>
    <rPh sb="1" eb="2">
      <t>ミ</t>
    </rPh>
    <phoneticPr fontId="3"/>
  </si>
  <si>
    <t>佐々木 俊彦</t>
    <rPh sb="0" eb="3">
      <t>ササキ</t>
    </rPh>
    <phoneticPr fontId="3"/>
  </si>
  <si>
    <t>鳥居 康博</t>
    <rPh sb="0" eb="2">
      <t>トリイ</t>
    </rPh>
    <phoneticPr fontId="3"/>
  </si>
  <si>
    <t>西山 文男</t>
    <rPh sb="0" eb="2">
      <t>ニシヤマ</t>
    </rPh>
    <phoneticPr fontId="3"/>
  </si>
  <si>
    <t>梅本 敬次</t>
    <rPh sb="0" eb="2">
      <t>ウメモト</t>
    </rPh>
    <phoneticPr fontId="3"/>
  </si>
  <si>
    <t>原田 修</t>
    <rPh sb="0" eb="2">
      <t>ハラダ</t>
    </rPh>
    <phoneticPr fontId="3"/>
  </si>
  <si>
    <t>林 一弥</t>
    <rPh sb="0" eb="1">
      <t>ハヤシ</t>
    </rPh>
    <phoneticPr fontId="3"/>
  </si>
  <si>
    <t>坂田 與則</t>
    <rPh sb="0" eb="2">
      <t>サカタ</t>
    </rPh>
    <phoneticPr fontId="3"/>
  </si>
  <si>
    <t>橋本 弘子</t>
    <rPh sb="0" eb="2">
      <t>ハシモト</t>
    </rPh>
    <phoneticPr fontId="3"/>
  </si>
  <si>
    <t>坂本 豊</t>
    <rPh sb="0" eb="2">
      <t>サカモト</t>
    </rPh>
    <phoneticPr fontId="3"/>
  </si>
  <si>
    <t xml:space="preserve">宇田 豊一  </t>
    <rPh sb="0" eb="2">
      <t>ウダ</t>
    </rPh>
    <phoneticPr fontId="3"/>
  </si>
  <si>
    <t>木村 宏美</t>
    <rPh sb="0" eb="2">
      <t>キムラ</t>
    </rPh>
    <phoneticPr fontId="3"/>
  </si>
  <si>
    <t>大場 康弘</t>
    <rPh sb="0" eb="2">
      <t>オオバ</t>
    </rPh>
    <phoneticPr fontId="3"/>
  </si>
  <si>
    <t>松野 知治</t>
    <rPh sb="0" eb="2">
      <t>マツノ</t>
    </rPh>
    <phoneticPr fontId="3"/>
  </si>
  <si>
    <t>三上 和夫</t>
    <rPh sb="0" eb="2">
      <t>ミカミ</t>
    </rPh>
    <phoneticPr fontId="3"/>
  </si>
  <si>
    <t>山崎 勇</t>
    <rPh sb="0" eb="2">
      <t>ヤマサキ</t>
    </rPh>
    <phoneticPr fontId="3"/>
  </si>
  <si>
    <t>芳山 康夫</t>
    <rPh sb="0" eb="2">
      <t>ヨシヤマ</t>
    </rPh>
    <phoneticPr fontId="3"/>
  </si>
  <si>
    <t>土屋 昭雄</t>
    <rPh sb="0" eb="2">
      <t>ツチヤ</t>
    </rPh>
    <phoneticPr fontId="3"/>
  </si>
  <si>
    <t>西城戸 美千代</t>
    <rPh sb="0" eb="1">
      <t>ニシ</t>
    </rPh>
    <rPh sb="1" eb="3">
      <t>キド</t>
    </rPh>
    <phoneticPr fontId="3"/>
  </si>
  <si>
    <t>丸谷 政雄</t>
    <rPh sb="0" eb="2">
      <t>マルタニ</t>
    </rPh>
    <phoneticPr fontId="3"/>
  </si>
  <si>
    <t>後藤 武</t>
    <rPh sb="0" eb="2">
      <t>ゴトウ</t>
    </rPh>
    <phoneticPr fontId="3"/>
  </si>
  <si>
    <t>八十島 定夫</t>
    <rPh sb="0" eb="3">
      <t>ヤソジマ</t>
    </rPh>
    <phoneticPr fontId="3"/>
  </si>
  <si>
    <t>吉田 一夫</t>
    <rPh sb="0" eb="2">
      <t>ヨシダ</t>
    </rPh>
    <phoneticPr fontId="3"/>
  </si>
  <si>
    <t>2025/08/01  現在</t>
    <phoneticPr fontId="18"/>
  </si>
  <si>
    <r>
      <t>大阪２ｍSSB愛好会　マラソンコンテスト用
44_OS2_電子ログ　専用シート　</t>
    </r>
    <r>
      <rPr>
        <sz val="12"/>
        <color theme="5" tint="-0.499984740745262"/>
        <rFont val="游ゴシック"/>
        <family val="3"/>
        <charset val="128"/>
        <scheme val="minor"/>
      </rPr>
      <t xml:space="preserve">( Ver. </t>
    </r>
    <r>
      <rPr>
        <sz val="16"/>
        <color theme="5" tint="-0.499984740745262"/>
        <rFont val="游ゴシック"/>
        <family val="3"/>
        <charset val="128"/>
        <scheme val="minor"/>
      </rPr>
      <t>2.6</t>
    </r>
    <r>
      <rPr>
        <sz val="12"/>
        <color theme="5" tint="-0.499984740745262"/>
        <rFont val="游ゴシック"/>
        <family val="3"/>
        <charset val="128"/>
        <scheme val="minor"/>
      </rPr>
      <t xml:space="preserve"> )</t>
    </r>
    <rPh sb="0" eb="2">
      <t>オオサカ</t>
    </rPh>
    <rPh sb="7" eb="10">
      <t>アイコウカイ</t>
    </rPh>
    <rPh sb="20" eb="21">
      <t>ヨウ</t>
    </rPh>
    <rPh sb="29" eb="31">
      <t>デンシ</t>
    </rPh>
    <rPh sb="34" eb="36">
      <t>センヨウ</t>
    </rPh>
    <phoneticPr fontId="18"/>
  </si>
  <si>
    <t>CALL</t>
    <phoneticPr fontId="21"/>
  </si>
  <si>
    <t>JA3CWC</t>
  </si>
  <si>
    <t>JA3DCQ</t>
  </si>
  <si>
    <t>JA3FWU</t>
  </si>
  <si>
    <t>JA3HUE</t>
  </si>
  <si>
    <t>JA3MJR</t>
  </si>
  <si>
    <t>JA5UYR/3</t>
  </si>
  <si>
    <t>JA6VXM</t>
  </si>
  <si>
    <t>JE3BFZ</t>
  </si>
  <si>
    <t>JE3HEC/6</t>
  </si>
  <si>
    <t>JE3ODE</t>
  </si>
  <si>
    <t>JF3CVM</t>
  </si>
  <si>
    <t>JF3KLA</t>
  </si>
  <si>
    <t>JF3NNB</t>
  </si>
  <si>
    <t>JF3PGC</t>
  </si>
  <si>
    <t>JG3CCD</t>
  </si>
  <si>
    <t>JG3LTE</t>
  </si>
  <si>
    <t>JG3QKL</t>
  </si>
  <si>
    <t>JH1XOT/3</t>
  </si>
  <si>
    <t>JH3BGW</t>
  </si>
  <si>
    <t>JH3CVL</t>
  </si>
  <si>
    <t>JH3FDX</t>
  </si>
  <si>
    <t>JH3VNV</t>
  </si>
  <si>
    <t>JI3LLP</t>
  </si>
  <si>
    <t>JI3XNY</t>
  </si>
  <si>
    <t>JJ3CHX</t>
  </si>
  <si>
    <t>JL3GPU</t>
  </si>
  <si>
    <t>JM3LLK</t>
  </si>
  <si>
    <t>JM3OZB</t>
  </si>
  <si>
    <t>JN3AZB</t>
  </si>
  <si>
    <t>JN3GWD</t>
  </si>
  <si>
    <t>JN3MXT</t>
  </si>
  <si>
    <t>JN3OUJ</t>
  </si>
  <si>
    <t>JO3AMB</t>
  </si>
  <si>
    <t>JO3FPH</t>
  </si>
  <si>
    <t>JO3LDO</t>
  </si>
  <si>
    <t>JO3NLE</t>
  </si>
  <si>
    <t>JO3SSE</t>
  </si>
  <si>
    <t>JO3TAP</t>
  </si>
  <si>
    <t>JP3ABP</t>
  </si>
  <si>
    <t>JP3EXR</t>
  </si>
  <si>
    <t>JP3KQN</t>
  </si>
  <si>
    <t>JP3NRE</t>
  </si>
  <si>
    <t>JP3SVV</t>
  </si>
  <si>
    <t>JP3XAL</t>
  </si>
  <si>
    <t>JQ3DSC</t>
  </si>
  <si>
    <t>JQ3DVX</t>
  </si>
  <si>
    <t>JQ3GAX</t>
  </si>
  <si>
    <t>JQ3OKY</t>
  </si>
  <si>
    <t>JQ3XQK</t>
  </si>
  <si>
    <t>JR3HUL</t>
  </si>
  <si>
    <t>JR3JRI</t>
  </si>
  <si>
    <t>JR3TIS</t>
  </si>
  <si>
    <t>大阪市北区</t>
    <rPh sb="0" eb="3">
      <t>オオサカシ</t>
    </rPh>
    <rPh sb="3" eb="5">
      <t>キタク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</si>
  <si>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</si>
  <si>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奈良県磯城郡</t>
    <rPh sb="0" eb="3">
      <t>ナラケン</t>
    </rPh>
    <rPh sb="3" eb="6">
      <t>シキグン</t>
    </rPh>
    <phoneticPr fontId="2"/>
  </si>
  <si>
    <t>大阪府守口市</t>
    <rPh sb="0" eb="3">
      <t>オオサカフ</t>
    </rPh>
    <rPh sb="3" eb="6">
      <t>モリグチシ</t>
    </rPh>
    <phoneticPr fontId="2"/>
  </si>
  <si>
    <t>大阪市東淀川区</t>
    <rPh sb="0" eb="3">
      <t>オオサカシ</t>
    </rPh>
    <rPh sb="3" eb="7">
      <t>ヒガシヨドガワク</t>
    </rPh>
    <phoneticPr fontId="2"/>
  </si>
  <si>
    <t>大阪府摂津市</t>
    <rPh sb="0" eb="3">
      <t>オオサカフ</t>
    </rPh>
    <rPh sb="3" eb="6">
      <t>セッツシ</t>
    </rPh>
    <phoneticPr fontId="2"/>
  </si>
  <si>
    <t>熊本県八代市</t>
    <rPh sb="0" eb="3">
      <t>クマモトケン</t>
    </rPh>
    <rPh sb="3" eb="6">
      <t>ヤツシロシ</t>
    </rPh>
    <phoneticPr fontId="2"/>
  </si>
  <si>
    <t>堺市南区</t>
    <rPh sb="0" eb="2">
      <t>サカイシ</t>
    </rPh>
    <rPh sb="2" eb="4">
      <t>ミナミク</t>
    </rPh>
    <phoneticPr fontId="2"/>
  </si>
  <si>
    <t>大分県別府市</t>
    <rPh sb="0" eb="3">
      <t>オオイタケン</t>
    </rPh>
    <rPh sb="3" eb="6">
      <t>ベップシ</t>
    </rPh>
    <phoneticPr fontId="2"/>
  </si>
  <si>
    <t>大阪府大阪狭山市</t>
    <rPh sb="0" eb="3">
      <t>オオサカフ</t>
    </rPh>
    <rPh sb="3" eb="8">
      <t>オオサカサヤマシ</t>
    </rPh>
    <phoneticPr fontId="2"/>
  </si>
  <si>
    <t>兵庫県加古郡</t>
    <rPh sb="0" eb="3">
      <t>ヒョウゴケン</t>
    </rPh>
    <rPh sb="3" eb="6">
      <t>カコグン</t>
    </rPh>
    <phoneticPr fontId="2"/>
  </si>
  <si>
    <t>大阪府池田市</t>
    <rPh sb="0" eb="3">
      <t>オオサカフ</t>
    </rPh>
    <rPh sb="3" eb="6">
      <t>イケダシ</t>
    </rPh>
    <phoneticPr fontId="2"/>
  </si>
  <si>
    <t>大阪府泉佐野市</t>
    <rPh sb="0" eb="3">
      <t>オオサカフ</t>
    </rPh>
    <rPh sb="3" eb="7">
      <t>イズミサノシ</t>
    </rPh>
    <phoneticPr fontId="2"/>
  </si>
  <si>
    <t>大阪市城東区</t>
    <rPh sb="0" eb="3">
      <t>オオサカシ</t>
    </rPh>
    <rPh sb="3" eb="6">
      <t>ジョウトウク</t>
    </rPh>
    <phoneticPr fontId="2"/>
  </si>
  <si>
    <t>神戸市北区</t>
    <rPh sb="0" eb="3">
      <t>コウベシ</t>
    </rPh>
    <rPh sb="3" eb="5">
      <t>キタク</t>
    </rPh>
    <phoneticPr fontId="2"/>
  </si>
  <si>
    <t>大阪市平野区</t>
    <rPh sb="0" eb="3">
      <t>オオサカシ</t>
    </rPh>
    <rPh sb="3" eb="6">
      <t>ヒラノク</t>
    </rPh>
    <phoneticPr fontId="2"/>
  </si>
  <si>
    <t>大阪府泉南郡</t>
    <rPh sb="0" eb="3">
      <t>オオサカフ</t>
    </rPh>
    <rPh sb="3" eb="6">
      <t>センナングン</t>
    </rPh>
    <phoneticPr fontId="2"/>
  </si>
  <si>
    <t>奈良県香芝市</t>
    <rPh sb="0" eb="3">
      <t>ナラケン</t>
    </rPh>
    <rPh sb="3" eb="6">
      <t>カシバシ</t>
    </rPh>
    <phoneticPr fontId="2"/>
  </si>
  <si>
    <t>大阪府柏原市</t>
    <rPh sb="0" eb="3">
      <t>オオサカフ</t>
    </rPh>
    <rPh sb="3" eb="6">
      <t>カシワラシ</t>
    </rPh>
    <phoneticPr fontId="2"/>
  </si>
  <si>
    <t>大阪府和泉市</t>
    <rPh sb="0" eb="3">
      <t>オオサカフ</t>
    </rPh>
    <rPh sb="3" eb="6">
      <t>イズミシ</t>
    </rPh>
    <phoneticPr fontId="2"/>
  </si>
  <si>
    <t>大阪府枚方市</t>
    <rPh sb="0" eb="3">
      <t>オオサカフ</t>
    </rPh>
    <rPh sb="3" eb="6">
      <t>ヒラカタシ</t>
    </rPh>
    <phoneticPr fontId="2"/>
  </si>
  <si>
    <t>堺市美原区</t>
    <rPh sb="0" eb="2">
      <t>サカイシ</t>
    </rPh>
    <rPh sb="2" eb="5">
      <t>ミハラク</t>
    </rPh>
    <phoneticPr fontId="2"/>
  </si>
  <si>
    <t>大阪府岸和田市</t>
    <rPh sb="0" eb="3">
      <t>オオサカフ</t>
    </rPh>
    <rPh sb="3" eb="7">
      <t>キシワダシ</t>
    </rPh>
    <phoneticPr fontId="2"/>
  </si>
  <si>
    <t>大阪府箕面市</t>
    <rPh sb="0" eb="3">
      <t>オオサカフ</t>
    </rPh>
    <rPh sb="3" eb="4">
      <t>ミノ</t>
    </rPh>
    <rPh sb="4" eb="5">
      <t>メン</t>
    </rPh>
    <rPh sb="5" eb="6">
      <t>シ</t>
    </rPh>
    <phoneticPr fontId="2"/>
  </si>
  <si>
    <t>大阪府吹田市</t>
    <rPh sb="0" eb="3">
      <t>オオサカフ</t>
    </rPh>
    <rPh sb="3" eb="6">
      <t>スイタシ</t>
    </rPh>
    <phoneticPr fontId="2"/>
  </si>
  <si>
    <t>大阪市鶴見区</t>
    <rPh sb="0" eb="3">
      <t>オオサカシ</t>
    </rPh>
    <rPh sb="3" eb="6">
      <t>ツルミク</t>
    </rPh>
    <phoneticPr fontId="2"/>
  </si>
  <si>
    <t>奈良県桜井市</t>
    <rPh sb="0" eb="3">
      <t>ナラケン</t>
    </rPh>
    <rPh sb="3" eb="6">
      <t>サクライシ</t>
    </rPh>
    <phoneticPr fontId="2"/>
  </si>
  <si>
    <t>大阪府八尾市</t>
    <rPh sb="0" eb="3">
      <t>オオサカフ</t>
    </rPh>
    <rPh sb="3" eb="6">
      <t>ヤオシ</t>
    </rPh>
    <phoneticPr fontId="2"/>
  </si>
  <si>
    <t>神戸市長田区</t>
    <rPh sb="0" eb="3">
      <t>コウベシ</t>
    </rPh>
    <rPh sb="3" eb="6">
      <t>ナガタク</t>
    </rPh>
    <phoneticPr fontId="2"/>
  </si>
  <si>
    <t>大阪市此花区</t>
    <rPh sb="0" eb="3">
      <t>オオサカシ</t>
    </rPh>
    <rPh sb="3" eb="6">
      <t>コノハナク</t>
    </rPh>
    <phoneticPr fontId="2"/>
  </si>
  <si>
    <t>大阪府高石市</t>
    <rPh sb="0" eb="3">
      <t>オオサカフ</t>
    </rPh>
    <rPh sb="3" eb="6">
      <t>タカイシシ</t>
    </rPh>
    <phoneticPr fontId="2"/>
  </si>
  <si>
    <t>兵庫県淡路市</t>
    <rPh sb="0" eb="3">
      <t>ヒョウゴケン</t>
    </rPh>
    <rPh sb="3" eb="6">
      <t>アワジシ</t>
    </rPh>
    <phoneticPr fontId="2"/>
  </si>
  <si>
    <t>大阪市生野区</t>
    <rPh sb="0" eb="3">
      <t>オオサカシ</t>
    </rPh>
    <rPh sb="3" eb="6">
      <t>イクノク</t>
    </rPh>
    <phoneticPr fontId="2"/>
  </si>
  <si>
    <t>奈良県奈良市</t>
    <rPh sb="0" eb="3">
      <t>ナラケン</t>
    </rPh>
    <rPh sb="3" eb="6">
      <t>ナラシ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</si>
  <si>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</si>
  <si>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京都府南丹市</t>
    <rPh sb="0" eb="3">
      <t>キョウトフ</t>
    </rPh>
    <rPh sb="3" eb="6">
      <t>ナンタンシ</t>
    </rPh>
    <phoneticPr fontId="2"/>
  </si>
  <si>
    <t>神戸市垂水区</t>
    <rPh sb="0" eb="3">
      <t>コウベシ</t>
    </rPh>
    <rPh sb="3" eb="6">
      <t>タルミク</t>
    </rPh>
    <phoneticPr fontId="2"/>
  </si>
  <si>
    <t>大阪市阿倍野区</t>
    <rPh sb="0" eb="3">
      <t>オオサカシ</t>
    </rPh>
    <rPh sb="3" eb="7">
      <t>アベノク</t>
    </rPh>
    <phoneticPr fontId="2"/>
  </si>
  <si>
    <t>堺市堺区</t>
    <rPh sb="0" eb="2">
      <t>サカイシ</t>
    </rPh>
    <rPh sb="2" eb="4">
      <t>サカイク</t>
    </rPh>
    <phoneticPr fontId="2"/>
  </si>
  <si>
    <t>東京都目黒区</t>
    <rPh sb="0" eb="3">
      <t>トウキョウト</t>
    </rPh>
    <rPh sb="3" eb="6">
      <t>メグロク</t>
    </rPh>
    <phoneticPr fontId="2"/>
  </si>
  <si>
    <t>大阪市福島区</t>
    <rPh sb="0" eb="3">
      <t>オオサカシ</t>
    </rPh>
    <rPh sb="3" eb="6">
      <t>フクシマク</t>
    </rPh>
    <phoneticPr fontId="2"/>
  </si>
  <si>
    <t>大阪市中央区</t>
    <rPh sb="0" eb="3">
      <t>オオサカシ</t>
    </rPh>
    <rPh sb="3" eb="6">
      <t>チュウオウク</t>
    </rPh>
    <phoneticPr fontId="2"/>
  </si>
  <si>
    <t>神戸市中央区</t>
    <rPh sb="0" eb="3">
      <t>コウベシ</t>
    </rPh>
    <rPh sb="3" eb="6">
      <t>チュウオウク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</si>
</sst>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/d;@"/>
    <numFmt numFmtId="178" formatCode="#,##0_ 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6.5"/>
      <color rgb="FFFF0000"/>
      <name val="MS PGothic"/>
      <family val="2"/>
    </font>
    <font>
      <sz val="6"/>
      <name val="ＭＳ Ｐゴシック"/>
      <family val="3"/>
      <charset val="128"/>
    </font>
    <font>
      <sz val="16.5"/>
      <name val="MS PGothic"/>
      <family val="3"/>
      <charset val="128"/>
    </font>
    <font>
      <sz val="14"/>
      <name val="MS Gothic"/>
      <family val="3"/>
      <charset val="128"/>
    </font>
    <font>
      <sz val="14"/>
      <name val="MS Gothic"/>
      <family val="3"/>
    </font>
    <font>
      <sz val="14"/>
      <color rgb="FF000000"/>
      <name val="Times New Roman"/>
      <family val="1"/>
    </font>
    <font>
      <sz val="20"/>
      <color theme="1"/>
      <name val="游ゴシック"/>
      <family val="2"/>
      <charset val="128"/>
      <scheme val="minor"/>
    </font>
    <font>
      <sz val="20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Century"/>
      <family val="1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ＭＳ Ｐ明朝"/>
      <family val="1"/>
      <charset val="128"/>
    </font>
    <font>
      <sz val="7"/>
      <name val="ＭＳ Ｐ明朝"/>
      <family val="1"/>
      <charset val="128"/>
    </font>
    <font>
      <sz val="10.5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color indexed="22"/>
      <name val="ＭＳ Ｐ明朝"/>
      <family val="1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Times New Roman"/>
      <family val="1"/>
    </font>
    <font>
      <sz val="10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8"/>
      <color theme="5" tint="-0.49998474074526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2"/>
      <color theme="5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Times New Roman"/>
      <family val="1"/>
    </font>
    <font>
      <b/>
      <sz val="10.5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color rgb="FF0070C0"/>
      <name val="游ゴシック"/>
      <family val="3"/>
      <charset val="128"/>
      <scheme val="minor"/>
    </font>
    <font>
      <sz val="16"/>
      <color theme="5" tint="-0.499984740745262"/>
      <name val="游ゴシック"/>
      <family val="3"/>
      <charset val="128"/>
      <scheme val="minor"/>
    </font>
    <font>
      <sz val="14"/>
      <color rgb="FFFF0000"/>
      <name val="MS PGothic"/>
      <family val="3"/>
      <charset val="128"/>
    </font>
    <font>
      <sz val="14"/>
      <name val="MS PGothic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31" fillId="0" borderId="0"/>
    <xf numFmtId="0" fontId="31" fillId="0" borderId="0"/>
    <xf numFmtId="0" fontId="41" fillId="0" borderId="0" applyNumberFormat="0" applyFill="0" applyBorder="0" applyAlignment="0" applyProtection="0"/>
    <xf numFmtId="0" fontId="47" fillId="0" borderId="0"/>
    <xf numFmtId="38" fontId="1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19" fillId="0" borderId="0" xfId="42" applyAlignment="1">
      <alignment horizontal="left" vertical="top"/>
    </xf>
    <xf numFmtId="0" fontId="23" fillId="0" borderId="12" xfId="42" applyFont="1" applyBorder="1" applyAlignment="1">
      <alignment horizontal="center" vertical="center" wrapText="1"/>
    </xf>
    <xf numFmtId="0" fontId="25" fillId="0" borderId="0" xfId="42" applyFont="1" applyAlignment="1">
      <alignment horizontal="right" vertical="center"/>
    </xf>
    <xf numFmtId="0" fontId="24" fillId="0" borderId="12" xfId="42" applyFont="1" applyBorder="1" applyAlignment="1">
      <alignment horizontal="center" vertical="center" wrapText="1"/>
    </xf>
    <xf numFmtId="49" fontId="31" fillId="0" borderId="0" xfId="43" applyNumberFormat="1" applyProtection="1">
      <protection locked="0"/>
    </xf>
    <xf numFmtId="0" fontId="31" fillId="33" borderId="0" xfId="43" applyFill="1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0" fillId="33" borderId="13" xfId="0" applyFill="1" applyBorder="1" applyProtection="1">
      <alignment vertical="center"/>
      <protection locked="0"/>
    </xf>
    <xf numFmtId="0" fontId="34" fillId="0" borderId="21" xfId="43" applyFont="1" applyBorder="1" applyAlignment="1" applyProtection="1">
      <alignment horizontal="center" vertical="center"/>
      <protection locked="0"/>
    </xf>
    <xf numFmtId="0" fontId="50" fillId="36" borderId="0" xfId="46" applyFont="1" applyFill="1" applyAlignment="1" applyProtection="1">
      <alignment horizontal="right" vertical="center"/>
      <protection locked="0"/>
    </xf>
    <xf numFmtId="0" fontId="50" fillId="36" borderId="0" xfId="46" applyFont="1" applyFill="1" applyAlignment="1" applyProtection="1">
      <alignment vertical="center"/>
      <protection locked="0"/>
    </xf>
    <xf numFmtId="49" fontId="50" fillId="36" borderId="0" xfId="46" applyNumberFormat="1" applyFont="1" applyFill="1" applyAlignment="1" applyProtection="1">
      <alignment horizontal="center" vertical="center"/>
      <protection locked="0"/>
    </xf>
    <xf numFmtId="0" fontId="47" fillId="36" borderId="0" xfId="46" applyFill="1" applyAlignment="1" applyProtection="1">
      <alignment horizontal="center" vertical="center"/>
      <protection locked="0"/>
    </xf>
    <xf numFmtId="0" fontId="47" fillId="36" borderId="0" xfId="46" applyFill="1" applyAlignment="1" applyProtection="1">
      <alignment vertical="center"/>
      <protection locked="0"/>
    </xf>
    <xf numFmtId="0" fontId="50" fillId="36" borderId="0" xfId="46" applyFont="1" applyFill="1" applyAlignment="1" applyProtection="1">
      <alignment horizontal="center" vertical="center"/>
      <protection locked="0"/>
    </xf>
    <xf numFmtId="0" fontId="50" fillId="36" borderId="0" xfId="46" applyFont="1" applyFill="1" applyProtection="1">
      <protection locked="0"/>
    </xf>
    <xf numFmtId="49" fontId="51" fillId="36" borderId="0" xfId="46" applyNumberFormat="1" applyFont="1" applyFill="1" applyAlignment="1" applyProtection="1">
      <alignment horizontal="center" vertical="center"/>
      <protection locked="0"/>
    </xf>
    <xf numFmtId="0" fontId="52" fillId="36" borderId="0" xfId="46" applyFont="1" applyFill="1" applyAlignment="1" applyProtection="1">
      <alignment vertical="center"/>
      <protection locked="0"/>
    </xf>
    <xf numFmtId="0" fontId="53" fillId="36" borderId="0" xfId="46" applyFont="1" applyFill="1" applyAlignment="1" applyProtection="1">
      <alignment vertical="center"/>
      <protection locked="0"/>
    </xf>
    <xf numFmtId="0" fontId="50" fillId="36" borderId="0" xfId="46" applyFont="1" applyFill="1" applyAlignment="1" applyProtection="1">
      <alignment horizontal="right"/>
      <protection locked="0"/>
    </xf>
    <xf numFmtId="49" fontId="50" fillId="36" borderId="32" xfId="46" applyNumberFormat="1" applyFont="1" applyFill="1" applyBorder="1" applyAlignment="1" applyProtection="1">
      <alignment horizontal="center" vertical="center"/>
      <protection locked="0"/>
    </xf>
    <xf numFmtId="49" fontId="50" fillId="36" borderId="0" xfId="46" applyNumberFormat="1" applyFont="1" applyFill="1" applyAlignment="1" applyProtection="1">
      <alignment vertical="center"/>
      <protection locked="0"/>
    </xf>
    <xf numFmtId="0" fontId="50" fillId="36" borderId="47" xfId="46" applyFont="1" applyFill="1" applyBorder="1" applyAlignment="1" applyProtection="1">
      <alignment vertical="center"/>
      <protection locked="0"/>
    </xf>
    <xf numFmtId="0" fontId="53" fillId="36" borderId="48" xfId="46" applyFont="1" applyFill="1" applyBorder="1" applyAlignment="1" applyProtection="1">
      <alignment vertical="center"/>
      <protection locked="0"/>
    </xf>
    <xf numFmtId="0" fontId="52" fillId="36" borderId="49" xfId="46" applyFont="1" applyFill="1" applyBorder="1" applyAlignment="1" applyProtection="1">
      <alignment vertical="center"/>
      <protection locked="0"/>
    </xf>
    <xf numFmtId="0" fontId="53" fillId="36" borderId="49" xfId="46" applyFont="1" applyFill="1" applyBorder="1" applyAlignment="1" applyProtection="1">
      <alignment vertical="center"/>
      <protection locked="0"/>
    </xf>
    <xf numFmtId="0" fontId="52" fillId="36" borderId="50" xfId="46" applyFont="1" applyFill="1" applyBorder="1" applyAlignment="1" applyProtection="1">
      <alignment horizontal="center" vertical="center"/>
      <protection locked="0"/>
    </xf>
    <xf numFmtId="0" fontId="52" fillId="36" borderId="49" xfId="46" applyFont="1" applyFill="1" applyBorder="1" applyAlignment="1" applyProtection="1">
      <alignment horizontal="center" vertical="center"/>
      <protection locked="0"/>
    </xf>
    <xf numFmtId="0" fontId="52" fillId="36" borderId="48" xfId="46" applyFont="1" applyFill="1" applyBorder="1" applyAlignment="1" applyProtection="1">
      <alignment horizontal="center" vertical="center"/>
      <protection locked="0"/>
    </xf>
    <xf numFmtId="0" fontId="50" fillId="36" borderId="44" xfId="46" applyFont="1" applyFill="1" applyBorder="1" applyAlignment="1" applyProtection="1">
      <alignment vertical="center"/>
      <protection locked="0"/>
    </xf>
    <xf numFmtId="0" fontId="50" fillId="36" borderId="45" xfId="46" applyFont="1" applyFill="1" applyBorder="1" applyAlignment="1" applyProtection="1">
      <alignment vertical="center"/>
      <protection locked="0"/>
    </xf>
    <xf numFmtId="0" fontId="50" fillId="36" borderId="52" xfId="46" applyFont="1" applyFill="1" applyBorder="1" applyAlignment="1" applyProtection="1">
      <alignment horizontal="center" vertical="center"/>
      <protection locked="0"/>
    </xf>
    <xf numFmtId="0" fontId="53" fillId="36" borderId="0" xfId="46" applyFont="1" applyFill="1" applyAlignment="1" applyProtection="1">
      <alignment horizontal="center" vertical="center"/>
      <protection locked="0"/>
    </xf>
    <xf numFmtId="0" fontId="53" fillId="36" borderId="52" xfId="46" applyFont="1" applyFill="1" applyBorder="1" applyAlignment="1" applyProtection="1">
      <alignment horizontal="center"/>
      <protection locked="0"/>
    </xf>
    <xf numFmtId="0" fontId="53" fillId="36" borderId="45" xfId="46" applyFont="1" applyFill="1" applyBorder="1" applyAlignment="1" applyProtection="1">
      <alignment horizontal="center"/>
      <protection locked="0"/>
    </xf>
    <xf numFmtId="0" fontId="50" fillId="36" borderId="37" xfId="46" applyFont="1" applyFill="1" applyBorder="1" applyAlignment="1" applyProtection="1">
      <alignment vertical="center"/>
      <protection locked="0"/>
    </xf>
    <xf numFmtId="49" fontId="50" fillId="36" borderId="39" xfId="46" applyNumberFormat="1" applyFont="1" applyFill="1" applyBorder="1" applyAlignment="1" applyProtection="1">
      <alignment horizontal="center" vertical="center"/>
      <protection locked="0"/>
    </xf>
    <xf numFmtId="0" fontId="50" fillId="36" borderId="21" xfId="46" applyFont="1" applyFill="1" applyBorder="1" applyAlignment="1" applyProtection="1">
      <alignment vertical="center"/>
      <protection locked="0"/>
    </xf>
    <xf numFmtId="0" fontId="50" fillId="36" borderId="21" xfId="46" applyFont="1" applyFill="1" applyBorder="1" applyAlignment="1" applyProtection="1">
      <alignment horizontal="center" vertical="center"/>
      <protection locked="0"/>
    </xf>
    <xf numFmtId="0" fontId="50" fillId="36" borderId="22" xfId="46" applyFont="1" applyFill="1" applyBorder="1" applyProtection="1">
      <protection locked="0"/>
    </xf>
    <xf numFmtId="0" fontId="50" fillId="36" borderId="32" xfId="46" applyFont="1" applyFill="1" applyBorder="1" applyAlignment="1" applyProtection="1">
      <alignment horizontal="center" vertical="center"/>
      <protection locked="0"/>
    </xf>
    <xf numFmtId="0" fontId="50" fillId="36" borderId="0" xfId="46" applyFont="1" applyFill="1" applyAlignment="1">
      <alignment vertical="center"/>
    </xf>
    <xf numFmtId="0" fontId="53" fillId="36" borderId="0" xfId="46" applyFont="1" applyFill="1" applyAlignment="1">
      <alignment vertical="center"/>
    </xf>
    <xf numFmtId="0" fontId="50" fillId="36" borderId="47" xfId="46" applyFont="1" applyFill="1" applyBorder="1" applyAlignment="1">
      <alignment vertical="center"/>
    </xf>
    <xf numFmtId="0" fontId="53" fillId="36" borderId="48" xfId="46" applyFont="1" applyFill="1" applyBorder="1" applyAlignment="1">
      <alignment vertical="center"/>
    </xf>
    <xf numFmtId="0" fontId="52" fillId="36" borderId="49" xfId="46" applyFont="1" applyFill="1" applyBorder="1" applyAlignment="1">
      <alignment vertical="center"/>
    </xf>
    <xf numFmtId="0" fontId="53" fillId="36" borderId="49" xfId="46" applyFont="1" applyFill="1" applyBorder="1" applyAlignment="1">
      <alignment vertical="center"/>
    </xf>
    <xf numFmtId="0" fontId="52" fillId="36" borderId="50" xfId="46" applyFont="1" applyFill="1" applyBorder="1" applyAlignment="1">
      <alignment horizontal="center" vertical="center"/>
    </xf>
    <xf numFmtId="0" fontId="52" fillId="36" borderId="49" xfId="46" applyFont="1" applyFill="1" applyBorder="1" applyAlignment="1">
      <alignment horizontal="center" vertical="center"/>
    </xf>
    <xf numFmtId="0" fontId="52" fillId="36" borderId="48" xfId="46" applyFont="1" applyFill="1" applyBorder="1" applyAlignment="1">
      <alignment horizontal="center" vertical="center"/>
    </xf>
    <xf numFmtId="0" fontId="50" fillId="36" borderId="44" xfId="46" applyFont="1" applyFill="1" applyBorder="1" applyAlignment="1">
      <alignment vertical="center"/>
    </xf>
    <xf numFmtId="0" fontId="50" fillId="36" borderId="45" xfId="46" applyFont="1" applyFill="1" applyBorder="1" applyAlignment="1">
      <alignment vertical="center"/>
    </xf>
    <xf numFmtId="0" fontId="50" fillId="36" borderId="52" xfId="46" applyFont="1" applyFill="1" applyBorder="1" applyAlignment="1">
      <alignment horizontal="center" vertical="center"/>
    </xf>
    <xf numFmtId="0" fontId="53" fillId="36" borderId="0" xfId="46" applyFont="1" applyFill="1" applyAlignment="1">
      <alignment horizontal="center" vertical="center"/>
    </xf>
    <xf numFmtId="0" fontId="53" fillId="36" borderId="52" xfId="46" applyFont="1" applyFill="1" applyBorder="1" applyAlignment="1">
      <alignment horizontal="center"/>
    </xf>
    <xf numFmtId="0" fontId="53" fillId="36" borderId="45" xfId="46" applyFont="1" applyFill="1" applyBorder="1" applyAlignment="1">
      <alignment horizontal="center"/>
    </xf>
    <xf numFmtId="0" fontId="50" fillId="36" borderId="48" xfId="46" applyFont="1" applyFill="1" applyBorder="1" applyAlignment="1">
      <alignment vertical="center"/>
    </xf>
    <xf numFmtId="0" fontId="50" fillId="36" borderId="49" xfId="46" applyFont="1" applyFill="1" applyBorder="1" applyAlignment="1">
      <alignment horizontal="left" vertical="center"/>
    </xf>
    <xf numFmtId="0" fontId="50" fillId="36" borderId="50" xfId="46" applyFont="1" applyFill="1" applyBorder="1" applyAlignment="1">
      <alignment horizontal="center" vertical="center"/>
    </xf>
    <xf numFmtId="0" fontId="50" fillId="36" borderId="49" xfId="46" applyFont="1" applyFill="1" applyBorder="1" applyAlignment="1">
      <alignment horizontal="center" vertical="center"/>
    </xf>
    <xf numFmtId="0" fontId="50" fillId="36" borderId="50" xfId="46" applyFont="1" applyFill="1" applyBorder="1" applyAlignment="1">
      <alignment horizontal="center"/>
    </xf>
    <xf numFmtId="0" fontId="50" fillId="36" borderId="48" xfId="46" applyFont="1" applyFill="1" applyBorder="1"/>
    <xf numFmtId="49" fontId="50" fillId="36" borderId="54" xfId="46" applyNumberFormat="1" applyFont="1" applyFill="1" applyBorder="1" applyAlignment="1">
      <alignment vertical="center"/>
    </xf>
    <xf numFmtId="49" fontId="50" fillId="36" borderId="55" xfId="46" applyNumberFormat="1" applyFont="1" applyFill="1" applyBorder="1" applyAlignment="1">
      <alignment horizontal="left" vertical="center"/>
    </xf>
    <xf numFmtId="0" fontId="50" fillId="36" borderId="56" xfId="46" applyFont="1" applyFill="1" applyBorder="1" applyAlignment="1">
      <alignment horizontal="center" vertical="center"/>
    </xf>
    <xf numFmtId="0" fontId="50" fillId="36" borderId="55" xfId="46" applyFont="1" applyFill="1" applyBorder="1" applyAlignment="1">
      <alignment horizontal="center" vertical="center"/>
    </xf>
    <xf numFmtId="0" fontId="50" fillId="36" borderId="56" xfId="46" applyFont="1" applyFill="1" applyBorder="1"/>
    <xf numFmtId="0" fontId="50" fillId="36" borderId="54" xfId="46" applyFont="1" applyFill="1" applyBorder="1"/>
    <xf numFmtId="49" fontId="50" fillId="36" borderId="58" xfId="46" applyNumberFormat="1" applyFont="1" applyFill="1" applyBorder="1" applyAlignment="1">
      <alignment horizontal="left" vertical="center"/>
    </xf>
    <xf numFmtId="0" fontId="50" fillId="36" borderId="59" xfId="46" applyFont="1" applyFill="1" applyBorder="1" applyAlignment="1">
      <alignment horizontal="center" vertical="center"/>
    </xf>
    <xf numFmtId="0" fontId="50" fillId="36" borderId="58" xfId="46" applyFont="1" applyFill="1" applyBorder="1" applyAlignment="1">
      <alignment horizontal="center" vertical="center"/>
    </xf>
    <xf numFmtId="0" fontId="50" fillId="36" borderId="59" xfId="46" applyFont="1" applyFill="1" applyBorder="1"/>
    <xf numFmtId="0" fontId="50" fillId="36" borderId="60" xfId="46" applyFont="1" applyFill="1" applyBorder="1"/>
    <xf numFmtId="49" fontId="50" fillId="36" borderId="62" xfId="46" applyNumberFormat="1" applyFont="1" applyFill="1" applyBorder="1" applyAlignment="1">
      <alignment horizontal="left" vertical="center"/>
    </xf>
    <xf numFmtId="0" fontId="50" fillId="36" borderId="63" xfId="46" applyFont="1" applyFill="1" applyBorder="1" applyAlignment="1">
      <alignment horizontal="center" vertical="center"/>
    </xf>
    <xf numFmtId="0" fontId="50" fillId="36" borderId="62" xfId="46" applyFont="1" applyFill="1" applyBorder="1" applyAlignment="1">
      <alignment horizontal="center" vertical="center"/>
    </xf>
    <xf numFmtId="0" fontId="50" fillId="36" borderId="63" xfId="46" applyFont="1" applyFill="1" applyBorder="1"/>
    <xf numFmtId="0" fontId="50" fillId="36" borderId="64" xfId="46" applyFont="1" applyFill="1" applyBorder="1"/>
    <xf numFmtId="49" fontId="50" fillId="36" borderId="48" xfId="46" applyNumberFormat="1" applyFont="1" applyFill="1" applyBorder="1" applyAlignment="1">
      <alignment vertical="center"/>
    </xf>
    <xf numFmtId="49" fontId="50" fillId="36" borderId="49" xfId="46" applyNumberFormat="1" applyFont="1" applyFill="1" applyBorder="1" applyAlignment="1">
      <alignment horizontal="left" vertical="center"/>
    </xf>
    <xf numFmtId="0" fontId="50" fillId="36" borderId="50" xfId="46" applyFont="1" applyFill="1" applyBorder="1"/>
    <xf numFmtId="49" fontId="50" fillId="36" borderId="60" xfId="46" applyNumberFormat="1" applyFont="1" applyFill="1" applyBorder="1" applyAlignment="1">
      <alignment vertical="center"/>
    </xf>
    <xf numFmtId="49" fontId="50" fillId="36" borderId="64" xfId="46" applyNumberFormat="1" applyFont="1" applyFill="1" applyBorder="1" applyAlignment="1">
      <alignment vertical="center"/>
    </xf>
    <xf numFmtId="0" fontId="50" fillId="36" borderId="54" xfId="46" applyFont="1" applyFill="1" applyBorder="1" applyAlignment="1">
      <alignment vertical="center"/>
    </xf>
    <xf numFmtId="0" fontId="50" fillId="36" borderId="55" xfId="46" applyFont="1" applyFill="1" applyBorder="1" applyAlignment="1">
      <alignment horizontal="left" vertical="center"/>
    </xf>
    <xf numFmtId="0" fontId="50" fillId="36" borderId="58" xfId="46" applyFont="1" applyFill="1" applyBorder="1" applyAlignment="1">
      <alignment horizontal="left" vertical="center"/>
    </xf>
    <xf numFmtId="0" fontId="50" fillId="36" borderId="62" xfId="46" applyFont="1" applyFill="1" applyBorder="1" applyAlignment="1">
      <alignment horizontal="left" vertical="center"/>
    </xf>
    <xf numFmtId="0" fontId="50" fillId="36" borderId="60" xfId="46" applyFont="1" applyFill="1" applyBorder="1" applyAlignment="1">
      <alignment vertical="center"/>
    </xf>
    <xf numFmtId="0" fontId="50" fillId="36" borderId="64" xfId="46" applyFont="1" applyFill="1" applyBorder="1" applyAlignment="1">
      <alignment vertical="center"/>
    </xf>
    <xf numFmtId="0" fontId="31" fillId="0" borderId="0" xfId="43" applyProtection="1">
      <protection locked="0"/>
    </xf>
    <xf numFmtId="0" fontId="0" fillId="0" borderId="0" xfId="0" quotePrefix="1" applyProtection="1">
      <alignment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29" fillId="33" borderId="17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30" fillId="35" borderId="16" xfId="0" applyFont="1" applyFill="1" applyBorder="1" applyAlignment="1">
      <alignment horizontal="center" vertical="center" wrapText="1"/>
    </xf>
    <xf numFmtId="0" fontId="30" fillId="35" borderId="16" xfId="0" quotePrefix="1" applyFont="1" applyFill="1" applyBorder="1" applyAlignment="1">
      <alignment horizontal="center" vertical="center" wrapText="1"/>
    </xf>
    <xf numFmtId="0" fontId="30" fillId="35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33" borderId="21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>
      <alignment horizontal="center" vertical="center"/>
    </xf>
    <xf numFmtId="178" fontId="27" fillId="0" borderId="15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28" fillId="0" borderId="21" xfId="0" applyFont="1" applyBorder="1" applyAlignment="1">
      <alignment horizontal="center" vertical="center"/>
    </xf>
    <xf numFmtId="176" fontId="0" fillId="0" borderId="0" xfId="0" quotePrefix="1" applyNumberFormat="1">
      <alignment vertical="center"/>
    </xf>
    <xf numFmtId="0" fontId="0" fillId="34" borderId="13" xfId="0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/>
    </xf>
    <xf numFmtId="0" fontId="0" fillId="33" borderId="14" xfId="0" applyFill="1" applyBorder="1" applyAlignment="1">
      <alignment vertical="center" shrinkToFit="1"/>
    </xf>
    <xf numFmtId="0" fontId="0" fillId="33" borderId="14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2" fillId="0" borderId="0" xfId="43" applyFont="1" applyProtection="1">
      <protection locked="0"/>
    </xf>
    <xf numFmtId="0" fontId="33" fillId="0" borderId="0" xfId="43" applyFont="1" applyProtection="1">
      <protection locked="0"/>
    </xf>
    <xf numFmtId="0" fontId="32" fillId="0" borderId="27" xfId="43" applyFont="1" applyBorder="1" applyProtection="1">
      <protection locked="0"/>
    </xf>
    <xf numFmtId="0" fontId="32" fillId="0" borderId="29" xfId="43" applyFont="1" applyBorder="1" applyProtection="1">
      <protection locked="0"/>
    </xf>
    <xf numFmtId="0" fontId="35" fillId="0" borderId="0" xfId="43" applyFont="1" applyProtection="1">
      <protection locked="0"/>
    </xf>
    <xf numFmtId="0" fontId="36" fillId="0" borderId="0" xfId="43" applyFont="1" applyProtection="1">
      <protection locked="0"/>
    </xf>
    <xf numFmtId="0" fontId="31" fillId="0" borderId="39" xfId="43" applyBorder="1" applyProtection="1">
      <protection locked="0"/>
    </xf>
    <xf numFmtId="0" fontId="32" fillId="0" borderId="39" xfId="43" applyFont="1" applyBorder="1" applyProtection="1">
      <protection locked="0"/>
    </xf>
    <xf numFmtId="0" fontId="32" fillId="0" borderId="22" xfId="43" applyFont="1" applyBorder="1" applyAlignment="1" applyProtection="1">
      <alignment horizontal="right" vertical="center"/>
      <protection locked="0"/>
    </xf>
    <xf numFmtId="0" fontId="31" fillId="0" borderId="30" xfId="43" applyBorder="1" applyAlignment="1" applyProtection="1">
      <alignment horizontal="right" vertical="center"/>
      <protection locked="0"/>
    </xf>
    <xf numFmtId="0" fontId="31" fillId="0" borderId="23" xfId="43" applyBorder="1" applyProtection="1">
      <protection locked="0"/>
    </xf>
    <xf numFmtId="0" fontId="32" fillId="0" borderId="23" xfId="43" applyFont="1" applyBorder="1" applyProtection="1">
      <protection locked="0"/>
    </xf>
    <xf numFmtId="0" fontId="34" fillId="0" borderId="22" xfId="43" applyFont="1" applyBorder="1" applyAlignment="1" applyProtection="1">
      <alignment horizontal="center" vertical="center"/>
      <protection locked="0"/>
    </xf>
    <xf numFmtId="0" fontId="34" fillId="0" borderId="23" xfId="43" applyFont="1" applyBorder="1" applyAlignment="1" applyProtection="1">
      <alignment horizontal="center" vertical="center"/>
      <protection locked="0"/>
    </xf>
    <xf numFmtId="0" fontId="34" fillId="0" borderId="31" xfId="43" applyFont="1" applyBorder="1" applyAlignment="1" applyProtection="1">
      <alignment horizontal="center" vertical="center"/>
      <protection locked="0"/>
    </xf>
    <xf numFmtId="0" fontId="31" fillId="0" borderId="25" xfId="43" applyBorder="1" applyProtection="1">
      <protection locked="0"/>
    </xf>
    <xf numFmtId="0" fontId="32" fillId="0" borderId="25" xfId="43" applyFont="1" applyBorder="1" applyProtection="1">
      <protection locked="0"/>
    </xf>
    <xf numFmtId="0" fontId="34" fillId="0" borderId="33" xfId="43" applyFont="1" applyBorder="1" applyAlignment="1" applyProtection="1">
      <alignment horizontal="center" vertical="center"/>
      <protection locked="0"/>
    </xf>
    <xf numFmtId="0" fontId="31" fillId="0" borderId="39" xfId="43" applyBorder="1" applyAlignment="1" applyProtection="1">
      <alignment horizontal="center" vertical="center"/>
      <protection locked="0"/>
    </xf>
    <xf numFmtId="0" fontId="32" fillId="0" borderId="0" xfId="43" applyFont="1" applyAlignment="1" applyProtection="1">
      <alignment horizontal="center" vertical="center"/>
      <protection locked="0"/>
    </xf>
    <xf numFmtId="0" fontId="34" fillId="36" borderId="21" xfId="43" applyFont="1" applyFill="1" applyBorder="1" applyAlignment="1" applyProtection="1">
      <alignment horizontal="center" vertical="center"/>
      <protection locked="0"/>
    </xf>
    <xf numFmtId="0" fontId="32" fillId="0" borderId="0" xfId="43" quotePrefix="1" applyFont="1" applyAlignment="1" applyProtection="1">
      <alignment horizontal="center" vertical="center"/>
      <protection locked="0"/>
    </xf>
    <xf numFmtId="0" fontId="40" fillId="0" borderId="0" xfId="43" applyFont="1" applyProtection="1">
      <protection locked="0"/>
    </xf>
    <xf numFmtId="0" fontId="32" fillId="0" borderId="32" xfId="43" applyFont="1" applyBorder="1" applyProtection="1">
      <protection locked="0"/>
    </xf>
    <xf numFmtId="0" fontId="31" fillId="0" borderId="0" xfId="43" applyAlignment="1" applyProtection="1">
      <alignment horizontal="center" vertical="center"/>
      <protection locked="0"/>
    </xf>
    <xf numFmtId="0" fontId="42" fillId="0" borderId="0" xfId="43" applyFont="1" applyProtection="1">
      <protection locked="0"/>
    </xf>
    <xf numFmtId="0" fontId="32" fillId="0" borderId="0" xfId="43" applyFont="1" applyAlignment="1" applyProtection="1">
      <alignment horizontal="center"/>
      <protection locked="0"/>
    </xf>
    <xf numFmtId="0" fontId="36" fillId="0" borderId="0" xfId="43" applyFont="1" applyAlignment="1" applyProtection="1">
      <alignment horizontal="right"/>
      <protection locked="0"/>
    </xf>
    <xf numFmtId="0" fontId="43" fillId="0" borderId="0" xfId="43" applyFont="1" applyAlignment="1" applyProtection="1">
      <alignment vertical="top"/>
      <protection locked="0"/>
    </xf>
    <xf numFmtId="0" fontId="46" fillId="0" borderId="0" xfId="43" applyFont="1" applyProtection="1">
      <protection locked="0"/>
    </xf>
    <xf numFmtId="0" fontId="34" fillId="0" borderId="21" xfId="43" applyFont="1" applyBorder="1" applyAlignment="1">
      <alignment horizontal="center" vertical="center"/>
    </xf>
    <xf numFmtId="0" fontId="50" fillId="36" borderId="59" xfId="46" applyFont="1" applyFill="1" applyBorder="1" applyAlignment="1">
      <alignment horizontal="center"/>
    </xf>
    <xf numFmtId="0" fontId="17" fillId="0" borderId="0" xfId="0" applyFont="1" applyProtection="1">
      <alignment vertical="center"/>
      <protection locked="0"/>
    </xf>
    <xf numFmtId="49" fontId="51" fillId="36" borderId="0" xfId="46" applyNumberFormat="1" applyFont="1" applyFill="1" applyAlignment="1">
      <alignment horizontal="center" vertical="center"/>
    </xf>
    <xf numFmtId="14" fontId="0" fillId="33" borderId="13" xfId="0" applyNumberFormat="1" applyFill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53" fillId="36" borderId="47" xfId="46" applyNumberFormat="1" applyFont="1" applyFill="1" applyBorder="1" applyAlignment="1">
      <alignment horizontal="center" vertical="center"/>
    </xf>
    <xf numFmtId="177" fontId="53" fillId="36" borderId="57" xfId="46" applyNumberFormat="1" applyFont="1" applyFill="1" applyBorder="1" applyAlignment="1">
      <alignment horizontal="center" vertical="center"/>
    </xf>
    <xf numFmtId="177" fontId="53" fillId="36" borderId="53" xfId="46" applyNumberFormat="1" applyFont="1" applyFill="1" applyBorder="1" applyAlignment="1">
      <alignment horizontal="center" vertical="center"/>
    </xf>
    <xf numFmtId="177" fontId="53" fillId="36" borderId="61" xfId="46" applyNumberFormat="1" applyFont="1" applyFill="1" applyBorder="1" applyAlignment="1">
      <alignment horizontal="center" vertical="center"/>
    </xf>
    <xf numFmtId="0" fontId="62" fillId="0" borderId="0" xfId="42" applyFont="1" applyAlignment="1">
      <alignment horizontal="left" vertical="top"/>
    </xf>
    <xf numFmtId="0" fontId="0" fillId="36" borderId="0" xfId="0" applyFill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0" fontId="0" fillId="38" borderId="13" xfId="0" applyFill="1" applyBorder="1" applyProtection="1">
      <alignment vertical="center"/>
      <protection locked="0"/>
    </xf>
    <xf numFmtId="0" fontId="14" fillId="0" borderId="71" xfId="0" applyFont="1" applyBorder="1" applyProtection="1">
      <alignment vertical="center"/>
      <protection locked="0"/>
    </xf>
    <xf numFmtId="0" fontId="23" fillId="0" borderId="12" xfId="42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5" fillId="37" borderId="34" xfId="0" applyFont="1" applyFill="1" applyBorder="1" applyAlignment="1">
      <alignment horizontal="center" vertical="center" wrapText="1"/>
    </xf>
    <xf numFmtId="0" fontId="54" fillId="37" borderId="35" xfId="0" applyFont="1" applyFill="1" applyBorder="1" applyAlignment="1">
      <alignment horizontal="center" vertical="center" wrapText="1"/>
    </xf>
    <xf numFmtId="0" fontId="54" fillId="37" borderId="36" xfId="0" applyFont="1" applyFill="1" applyBorder="1" applyAlignment="1">
      <alignment horizontal="center" vertical="center" wrapText="1"/>
    </xf>
    <xf numFmtId="0" fontId="54" fillId="37" borderId="41" xfId="0" applyFont="1" applyFill="1" applyBorder="1" applyAlignment="1">
      <alignment horizontal="center" vertical="center" wrapText="1"/>
    </xf>
    <xf numFmtId="0" fontId="54" fillId="37" borderId="42" xfId="0" applyFont="1" applyFill="1" applyBorder="1" applyAlignment="1">
      <alignment horizontal="center" vertical="center" wrapText="1"/>
    </xf>
    <xf numFmtId="0" fontId="54" fillId="37" borderId="43" xfId="0" applyFont="1" applyFill="1" applyBorder="1" applyAlignment="1">
      <alignment horizontal="center" vertical="center" wrapText="1"/>
    </xf>
    <xf numFmtId="0" fontId="0" fillId="35" borderId="65" xfId="0" quotePrefix="1" applyFill="1" applyBorder="1" applyAlignment="1">
      <alignment horizontal="center" vertical="center" wrapText="1"/>
    </xf>
    <xf numFmtId="0" fontId="0" fillId="35" borderId="66" xfId="0" quotePrefix="1" applyFill="1" applyBorder="1" applyAlignment="1">
      <alignment horizontal="center" vertical="center" wrapText="1"/>
    </xf>
    <xf numFmtId="178" fontId="27" fillId="0" borderId="67" xfId="0" applyNumberFormat="1" applyFont="1" applyBorder="1" applyAlignment="1">
      <alignment horizontal="right" vertical="center"/>
    </xf>
    <xf numFmtId="178" fontId="27" fillId="0" borderId="68" xfId="0" applyNumberFormat="1" applyFont="1" applyBorder="1" applyAlignment="1">
      <alignment horizontal="right" vertical="center"/>
    </xf>
    <xf numFmtId="0" fontId="56" fillId="0" borderId="19" xfId="0" applyFont="1" applyBorder="1" applyAlignment="1" applyProtection="1">
      <alignment horizontal="center" vertical="center"/>
      <protection locked="0"/>
    </xf>
    <xf numFmtId="0" fontId="56" fillId="0" borderId="46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60" fillId="33" borderId="19" xfId="48" applyFont="1" applyFill="1" applyBorder="1" applyAlignment="1" applyProtection="1">
      <alignment horizontal="center" vertical="center"/>
    </xf>
    <xf numFmtId="0" fontId="60" fillId="33" borderId="46" xfId="48" applyFont="1" applyFill="1" applyBorder="1" applyAlignment="1" applyProtection="1">
      <alignment horizontal="center" vertical="center"/>
    </xf>
    <xf numFmtId="0" fontId="60" fillId="33" borderId="20" xfId="48" applyFont="1" applyFill="1" applyBorder="1" applyAlignment="1" applyProtection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40" xfId="0" applyFont="1" applyBorder="1" applyAlignment="1">
      <alignment horizontal="center" vertical="center"/>
    </xf>
    <xf numFmtId="0" fontId="64" fillId="0" borderId="0" xfId="43" applyFont="1" applyAlignment="1" applyProtection="1">
      <alignment horizontal="center"/>
      <protection locked="0"/>
    </xf>
    <xf numFmtId="0" fontId="31" fillId="0" borderId="38" xfId="43" applyBorder="1" applyProtection="1">
      <protection locked="0"/>
    </xf>
    <xf numFmtId="0" fontId="45" fillId="33" borderId="0" xfId="43" applyFont="1" applyFill="1" applyAlignment="1" applyProtection="1">
      <alignment horizontal="center"/>
      <protection locked="0"/>
    </xf>
    <xf numFmtId="0" fontId="45" fillId="33" borderId="32" xfId="43" applyFont="1" applyFill="1" applyBorder="1" applyAlignment="1" applyProtection="1">
      <alignment horizontal="center"/>
      <protection locked="0"/>
    </xf>
    <xf numFmtId="0" fontId="31" fillId="33" borderId="0" xfId="43" applyFill="1" applyAlignment="1" applyProtection="1">
      <alignment horizontal="right"/>
      <protection locked="0"/>
    </xf>
    <xf numFmtId="0" fontId="32" fillId="0" borderId="0" xfId="43" applyFont="1" applyAlignment="1" applyProtection="1">
      <alignment horizontal="right"/>
      <protection locked="0"/>
    </xf>
    <xf numFmtId="0" fontId="31" fillId="0" borderId="0" xfId="43" applyAlignment="1" applyProtection="1">
      <alignment horizontal="right"/>
      <protection locked="0"/>
    </xf>
    <xf numFmtId="0" fontId="42" fillId="0" borderId="0" xfId="43" applyFont="1" applyAlignment="1" applyProtection="1">
      <alignment horizontal="right"/>
      <protection locked="0"/>
    </xf>
    <xf numFmtId="0" fontId="44" fillId="0" borderId="0" xfId="43" applyFont="1" applyAlignment="1" applyProtection="1">
      <alignment horizontal="right"/>
      <protection locked="0"/>
    </xf>
    <xf numFmtId="0" fontId="31" fillId="33" borderId="38" xfId="43" applyFill="1" applyBorder="1" applyProtection="1">
      <protection locked="0"/>
    </xf>
    <xf numFmtId="0" fontId="31" fillId="33" borderId="38" xfId="44" applyFill="1" applyBorder="1" applyProtection="1">
      <protection locked="0"/>
    </xf>
    <xf numFmtId="0" fontId="31" fillId="0" borderId="32" xfId="43" applyBorder="1" applyProtection="1">
      <protection locked="0"/>
    </xf>
    <xf numFmtId="0" fontId="42" fillId="0" borderId="0" xfId="43" applyFont="1" applyProtection="1">
      <protection locked="0"/>
    </xf>
    <xf numFmtId="0" fontId="32" fillId="0" borderId="0" xfId="43" applyFont="1" applyAlignment="1" applyProtection="1">
      <alignment horizontal="center"/>
      <protection locked="0"/>
    </xf>
    <xf numFmtId="0" fontId="31" fillId="0" borderId="32" xfId="44" applyBorder="1" applyProtection="1">
      <protection locked="0"/>
    </xf>
    <xf numFmtId="0" fontId="34" fillId="33" borderId="0" xfId="43" applyFont="1" applyFill="1" applyAlignment="1" applyProtection="1">
      <alignment horizontal="center" vertical="center"/>
      <protection locked="0"/>
    </xf>
    <xf numFmtId="0" fontId="34" fillId="33" borderId="32" xfId="43" applyFont="1" applyFill="1" applyBorder="1" applyAlignment="1" applyProtection="1">
      <alignment horizontal="center" vertical="center"/>
      <protection locked="0"/>
    </xf>
    <xf numFmtId="0" fontId="31" fillId="0" borderId="0" xfId="43" applyAlignment="1" applyProtection="1">
      <alignment horizontal="center" vertical="center"/>
      <protection locked="0"/>
    </xf>
    <xf numFmtId="0" fontId="31" fillId="0" borderId="32" xfId="43" applyBorder="1" applyAlignment="1" applyProtection="1">
      <alignment horizontal="center" vertical="center"/>
      <protection locked="0"/>
    </xf>
    <xf numFmtId="0" fontId="32" fillId="0" borderId="0" xfId="43" applyFont="1" applyAlignment="1" applyProtection="1">
      <alignment horizontal="center" vertical="top"/>
      <protection locked="0"/>
    </xf>
    <xf numFmtId="0" fontId="31" fillId="0" borderId="0" xfId="43" applyAlignment="1" applyProtection="1">
      <alignment horizontal="center" vertical="top"/>
      <protection locked="0"/>
    </xf>
    <xf numFmtId="0" fontId="31" fillId="33" borderId="32" xfId="43" applyFill="1" applyBorder="1" applyProtection="1">
      <protection locked="0"/>
    </xf>
    <xf numFmtId="0" fontId="31" fillId="33" borderId="32" xfId="44" applyFill="1" applyBorder="1" applyProtection="1">
      <protection locked="0"/>
    </xf>
    <xf numFmtId="0" fontId="36" fillId="0" borderId="30" xfId="43" applyFont="1" applyBorder="1" applyProtection="1">
      <protection locked="0"/>
    </xf>
    <xf numFmtId="0" fontId="31" fillId="0" borderId="30" xfId="44" applyBorder="1" applyProtection="1">
      <protection locked="0"/>
    </xf>
    <xf numFmtId="0" fontId="0" fillId="33" borderId="32" xfId="43" applyFont="1" applyFill="1" applyBorder="1" applyAlignment="1" applyProtection="1">
      <alignment horizontal="center"/>
      <protection locked="0"/>
    </xf>
    <xf numFmtId="0" fontId="31" fillId="33" borderId="32" xfId="43" applyFill="1" applyBorder="1" applyAlignment="1" applyProtection="1">
      <alignment horizontal="center"/>
      <protection locked="0"/>
    </xf>
    <xf numFmtId="0" fontId="32" fillId="0" borderId="0" xfId="43" applyFont="1" applyProtection="1">
      <protection locked="0"/>
    </xf>
    <xf numFmtId="0" fontId="31" fillId="0" borderId="0" xfId="43" applyProtection="1">
      <protection locked="0"/>
    </xf>
    <xf numFmtId="0" fontId="41" fillId="33" borderId="0" xfId="45" applyFill="1" applyBorder="1" applyAlignment="1" applyProtection="1">
      <alignment horizontal="center"/>
      <protection locked="0"/>
    </xf>
    <xf numFmtId="0" fontId="31" fillId="33" borderId="0" xfId="43" applyFill="1" applyAlignment="1" applyProtection="1">
      <alignment horizontal="center"/>
      <protection locked="0"/>
    </xf>
    <xf numFmtId="0" fontId="32" fillId="0" borderId="22" xfId="43" applyFont="1" applyBorder="1" applyAlignment="1" applyProtection="1">
      <alignment horizontal="center" vertical="center" wrapText="1"/>
      <protection locked="0"/>
    </xf>
    <xf numFmtId="0" fontId="31" fillId="0" borderId="23" xfId="44" applyBorder="1" applyAlignment="1" applyProtection="1">
      <alignment horizontal="center" vertical="center" wrapText="1"/>
      <protection locked="0"/>
    </xf>
    <xf numFmtId="0" fontId="31" fillId="0" borderId="24" xfId="44" applyBorder="1" applyAlignment="1" applyProtection="1">
      <alignment horizontal="center" vertical="center" wrapText="1"/>
      <protection locked="0"/>
    </xf>
    <xf numFmtId="0" fontId="31" fillId="0" borderId="25" xfId="44" applyBorder="1" applyAlignment="1" applyProtection="1">
      <alignment horizontal="center" vertical="center" wrapText="1"/>
      <protection locked="0"/>
    </xf>
    <xf numFmtId="0" fontId="31" fillId="0" borderId="22" xfId="43" applyBorder="1" applyAlignment="1" applyProtection="1">
      <alignment horizontal="center" vertical="center"/>
      <protection locked="0"/>
    </xf>
    <xf numFmtId="0" fontId="31" fillId="0" borderId="30" xfId="44" applyBorder="1" applyAlignment="1" applyProtection="1">
      <alignment horizontal="center" vertical="center"/>
      <protection locked="0"/>
    </xf>
    <xf numFmtId="0" fontId="31" fillId="0" borderId="23" xfId="44" applyBorder="1" applyAlignment="1" applyProtection="1">
      <alignment horizontal="center" vertical="center"/>
      <protection locked="0"/>
    </xf>
    <xf numFmtId="0" fontId="31" fillId="0" borderId="24" xfId="44" applyBorder="1" applyAlignment="1" applyProtection="1">
      <alignment horizontal="center" vertical="center"/>
      <protection locked="0"/>
    </xf>
    <xf numFmtId="0" fontId="31" fillId="0" borderId="32" xfId="44" applyBorder="1" applyAlignment="1" applyProtection="1">
      <alignment horizontal="center" vertical="center"/>
      <protection locked="0"/>
    </xf>
    <xf numFmtId="0" fontId="31" fillId="0" borderId="25" xfId="44" applyBorder="1" applyAlignment="1" applyProtection="1">
      <alignment horizontal="center" vertical="center"/>
      <protection locked="0"/>
    </xf>
    <xf numFmtId="0" fontId="36" fillId="0" borderId="0" xfId="43" applyFont="1" applyProtection="1">
      <protection locked="0"/>
    </xf>
    <xf numFmtId="0" fontId="37" fillId="0" borderId="0" xfId="44" applyFont="1" applyProtection="1">
      <protection locked="0"/>
    </xf>
    <xf numFmtId="0" fontId="31" fillId="0" borderId="0" xfId="44" applyProtection="1">
      <protection locked="0"/>
    </xf>
    <xf numFmtId="0" fontId="31" fillId="33" borderId="30" xfId="44" applyFill="1" applyBorder="1" applyProtection="1">
      <protection locked="0"/>
    </xf>
    <xf numFmtId="0" fontId="32" fillId="0" borderId="30" xfId="43" applyFont="1" applyBorder="1" applyAlignment="1" applyProtection="1">
      <alignment horizontal="center" vertical="center"/>
      <protection locked="0"/>
    </xf>
    <xf numFmtId="0" fontId="31" fillId="0" borderId="30" xfId="43" applyBorder="1" applyAlignment="1" applyProtection="1">
      <alignment horizontal="center" vertical="center"/>
      <protection locked="0"/>
    </xf>
    <xf numFmtId="0" fontId="31" fillId="0" borderId="23" xfId="43" applyBorder="1" applyAlignment="1" applyProtection="1">
      <alignment horizontal="center" vertical="center"/>
      <protection locked="0"/>
    </xf>
    <xf numFmtId="0" fontId="34" fillId="0" borderId="37" xfId="43" applyFont="1" applyBorder="1" applyAlignment="1">
      <alignment horizontal="right" vertical="center"/>
    </xf>
    <xf numFmtId="0" fontId="34" fillId="0" borderId="38" xfId="43" applyFont="1" applyBorder="1" applyAlignment="1">
      <alignment horizontal="right" vertical="center"/>
    </xf>
    <xf numFmtId="0" fontId="34" fillId="0" borderId="37" xfId="43" applyFont="1" applyBorder="1" applyAlignment="1">
      <alignment horizontal="center" vertical="center"/>
    </xf>
    <xf numFmtId="0" fontId="34" fillId="0" borderId="39" xfId="43" applyFont="1" applyBorder="1" applyAlignment="1">
      <alignment horizontal="center" vertical="center"/>
    </xf>
    <xf numFmtId="38" fontId="57" fillId="36" borderId="19" xfId="47" applyFont="1" applyFill="1" applyBorder="1" applyAlignment="1" applyProtection="1">
      <alignment horizontal="center" vertical="center"/>
    </xf>
    <xf numFmtId="38" fontId="57" fillId="36" borderId="46" xfId="47" applyFont="1" applyFill="1" applyBorder="1" applyAlignment="1" applyProtection="1">
      <alignment horizontal="center" vertical="center"/>
    </xf>
    <xf numFmtId="38" fontId="57" fillId="36" borderId="20" xfId="47" applyFont="1" applyFill="1" applyBorder="1" applyAlignment="1" applyProtection="1">
      <alignment horizontal="center" vertical="center"/>
    </xf>
    <xf numFmtId="0" fontId="0" fillId="33" borderId="32" xfId="43" applyFont="1" applyFill="1" applyBorder="1"/>
    <xf numFmtId="0" fontId="31" fillId="33" borderId="32" xfId="43" applyFill="1" applyBorder="1"/>
    <xf numFmtId="0" fontId="32" fillId="0" borderId="0" xfId="43" applyFont="1" applyAlignment="1" applyProtection="1">
      <alignment wrapText="1"/>
      <protection locked="0"/>
    </xf>
    <xf numFmtId="0" fontId="32" fillId="0" borderId="32" xfId="43" applyFont="1" applyBorder="1" applyProtection="1">
      <protection locked="0"/>
    </xf>
    <xf numFmtId="0" fontId="0" fillId="33" borderId="30" xfId="43" applyFont="1" applyFill="1" applyBorder="1" applyAlignment="1">
      <alignment horizontal="center"/>
    </xf>
    <xf numFmtId="0" fontId="31" fillId="33" borderId="30" xfId="43" applyFill="1" applyBorder="1" applyAlignment="1">
      <alignment horizontal="center"/>
    </xf>
    <xf numFmtId="0" fontId="31" fillId="33" borderId="32" xfId="43" applyFill="1" applyBorder="1" applyAlignment="1">
      <alignment horizontal="center"/>
    </xf>
    <xf numFmtId="0" fontId="31" fillId="0" borderId="23" xfId="43" applyBorder="1" applyAlignment="1" applyProtection="1">
      <alignment horizontal="center" vertical="center" wrapText="1"/>
      <protection locked="0"/>
    </xf>
    <xf numFmtId="0" fontId="31" fillId="0" borderId="44" xfId="43" applyBorder="1" applyAlignment="1" applyProtection="1">
      <alignment horizontal="center" vertical="center" wrapText="1"/>
      <protection locked="0"/>
    </xf>
    <xf numFmtId="0" fontId="31" fillId="0" borderId="45" xfId="43" applyBorder="1" applyAlignment="1" applyProtection="1">
      <alignment horizontal="center" vertical="center" wrapText="1"/>
      <protection locked="0"/>
    </xf>
    <xf numFmtId="0" fontId="31" fillId="0" borderId="24" xfId="43" applyBorder="1" applyAlignment="1" applyProtection="1">
      <alignment horizontal="center" vertical="center" wrapText="1"/>
      <protection locked="0"/>
    </xf>
    <xf numFmtId="0" fontId="31" fillId="0" borderId="25" xfId="43" applyBorder="1" applyAlignment="1" applyProtection="1">
      <alignment horizontal="center" vertical="center" wrapText="1"/>
      <protection locked="0"/>
    </xf>
    <xf numFmtId="0" fontId="31" fillId="0" borderId="22" xfId="43" applyBorder="1" applyAlignment="1" applyProtection="1">
      <alignment horizontal="center" vertical="center" wrapText="1"/>
      <protection locked="0"/>
    </xf>
    <xf numFmtId="0" fontId="31" fillId="0" borderId="30" xfId="43" applyBorder="1" applyAlignment="1" applyProtection="1">
      <alignment horizontal="center" vertical="center" wrapText="1"/>
      <protection locked="0"/>
    </xf>
    <xf numFmtId="0" fontId="31" fillId="0" borderId="0" xfId="43" applyAlignment="1" applyProtection="1">
      <alignment horizontal="center" vertical="center" wrapText="1"/>
      <protection locked="0"/>
    </xf>
    <xf numFmtId="0" fontId="31" fillId="0" borderId="32" xfId="43" applyBorder="1" applyAlignment="1" applyProtection="1">
      <alignment horizontal="center" vertical="center" wrapText="1"/>
      <protection locked="0"/>
    </xf>
    <xf numFmtId="0" fontId="32" fillId="0" borderId="37" xfId="43" applyFont="1" applyBorder="1" applyAlignment="1" applyProtection="1">
      <alignment horizontal="right" vertical="center"/>
      <protection locked="0"/>
    </xf>
    <xf numFmtId="0" fontId="31" fillId="0" borderId="38" xfId="43" applyBorder="1" applyAlignment="1" applyProtection="1">
      <alignment horizontal="right" vertical="center"/>
      <protection locked="0"/>
    </xf>
    <xf numFmtId="0" fontId="34" fillId="0" borderId="37" xfId="43" applyFont="1" applyBorder="1" applyAlignment="1" applyProtection="1">
      <alignment horizontal="right" vertical="center"/>
      <protection locked="0"/>
    </xf>
    <xf numFmtId="0" fontId="34" fillId="0" borderId="38" xfId="43" applyFont="1" applyBorder="1" applyAlignment="1" applyProtection="1">
      <alignment horizontal="right" vertical="center"/>
      <protection locked="0"/>
    </xf>
    <xf numFmtId="0" fontId="34" fillId="0" borderId="37" xfId="43" applyFont="1" applyBorder="1" applyAlignment="1" applyProtection="1">
      <alignment horizontal="center" vertical="center"/>
      <protection locked="0"/>
    </xf>
    <xf numFmtId="0" fontId="34" fillId="0" borderId="39" xfId="43" applyFont="1" applyBorder="1" applyAlignment="1" applyProtection="1">
      <alignment horizontal="center" vertical="center"/>
      <protection locked="0"/>
    </xf>
    <xf numFmtId="0" fontId="34" fillId="0" borderId="22" xfId="43" applyFont="1" applyBorder="1" applyAlignment="1" applyProtection="1">
      <alignment horizontal="right" vertical="center"/>
      <protection locked="0"/>
    </xf>
    <xf numFmtId="0" fontId="34" fillId="0" borderId="30" xfId="43" applyFont="1" applyBorder="1" applyAlignment="1" applyProtection="1">
      <alignment horizontal="right" vertical="center"/>
      <protection locked="0"/>
    </xf>
    <xf numFmtId="0" fontId="34" fillId="0" borderId="24" xfId="43" applyFont="1" applyBorder="1" applyAlignment="1" applyProtection="1">
      <alignment horizontal="right" vertical="center"/>
      <protection locked="0"/>
    </xf>
    <xf numFmtId="0" fontId="34" fillId="0" borderId="32" xfId="43" applyFont="1" applyBorder="1" applyAlignment="1" applyProtection="1">
      <alignment horizontal="right" vertical="center"/>
      <protection locked="0"/>
    </xf>
    <xf numFmtId="0" fontId="34" fillId="0" borderId="22" xfId="43" applyFont="1" applyBorder="1" applyAlignment="1" applyProtection="1">
      <alignment horizontal="center" vertical="center"/>
      <protection locked="0"/>
    </xf>
    <xf numFmtId="0" fontId="34" fillId="0" borderId="23" xfId="43" applyFont="1" applyBorder="1" applyAlignment="1" applyProtection="1">
      <alignment horizontal="center" vertical="center"/>
      <protection locked="0"/>
    </xf>
    <xf numFmtId="0" fontId="34" fillId="0" borderId="24" xfId="43" applyFont="1" applyBorder="1" applyAlignment="1" applyProtection="1">
      <alignment horizontal="center" vertical="center"/>
      <protection locked="0"/>
    </xf>
    <xf numFmtId="0" fontId="34" fillId="0" borderId="25" xfId="43" applyFont="1" applyBorder="1" applyAlignment="1" applyProtection="1">
      <alignment horizontal="center" vertical="center"/>
      <protection locked="0"/>
    </xf>
    <xf numFmtId="0" fontId="34" fillId="0" borderId="31" xfId="43" applyFont="1" applyBorder="1" applyAlignment="1" applyProtection="1">
      <alignment horizontal="center" vertical="center"/>
      <protection locked="0"/>
    </xf>
    <xf numFmtId="0" fontId="34" fillId="0" borderId="33" xfId="43" applyFont="1" applyBorder="1" applyAlignment="1" applyProtection="1">
      <alignment horizontal="center" vertical="center"/>
      <protection locked="0"/>
    </xf>
    <xf numFmtId="0" fontId="31" fillId="0" borderId="22" xfId="43" applyBorder="1" applyAlignment="1" applyProtection="1">
      <alignment vertical="center"/>
      <protection locked="0"/>
    </xf>
    <xf numFmtId="0" fontId="31" fillId="0" borderId="30" xfId="44" applyBorder="1" applyAlignment="1" applyProtection="1">
      <alignment vertical="center"/>
      <protection locked="0"/>
    </xf>
    <xf numFmtId="0" fontId="31" fillId="0" borderId="23" xfId="44" applyBorder="1" applyAlignment="1" applyProtection="1">
      <alignment vertical="center"/>
      <protection locked="0"/>
    </xf>
    <xf numFmtId="0" fontId="31" fillId="0" borderId="44" xfId="44" applyBorder="1" applyAlignment="1" applyProtection="1">
      <alignment vertical="center"/>
      <protection locked="0"/>
    </xf>
    <xf numFmtId="0" fontId="31" fillId="0" borderId="0" xfId="44" applyAlignment="1" applyProtection="1">
      <alignment vertical="center"/>
      <protection locked="0"/>
    </xf>
    <xf numFmtId="0" fontId="31" fillId="0" borderId="45" xfId="44" applyBorder="1" applyAlignment="1" applyProtection="1">
      <alignment vertical="center"/>
      <protection locked="0"/>
    </xf>
    <xf numFmtId="0" fontId="31" fillId="0" borderId="24" xfId="44" applyBorder="1" applyAlignment="1" applyProtection="1">
      <alignment vertical="center"/>
      <protection locked="0"/>
    </xf>
    <xf numFmtId="0" fontId="31" fillId="0" borderId="32" xfId="44" applyBorder="1" applyAlignment="1" applyProtection="1">
      <alignment vertical="center"/>
      <protection locked="0"/>
    </xf>
    <xf numFmtId="0" fontId="31" fillId="0" borderId="25" xfId="44" applyBorder="1" applyAlignment="1" applyProtection="1">
      <alignment vertical="center"/>
      <protection locked="0"/>
    </xf>
    <xf numFmtId="0" fontId="32" fillId="0" borderId="22" xfId="43" applyFont="1" applyBorder="1" applyAlignment="1" applyProtection="1">
      <alignment horizontal="right" vertical="center"/>
      <protection locked="0"/>
    </xf>
    <xf numFmtId="0" fontId="31" fillId="0" borderId="30" xfId="43" applyBorder="1" applyAlignment="1" applyProtection="1">
      <alignment horizontal="right" vertical="center"/>
      <protection locked="0"/>
    </xf>
    <xf numFmtId="0" fontId="31" fillId="0" borderId="24" xfId="43" applyBorder="1" applyAlignment="1" applyProtection="1">
      <alignment horizontal="right" vertical="center"/>
      <protection locked="0"/>
    </xf>
    <xf numFmtId="0" fontId="31" fillId="0" borderId="32" xfId="43" applyBorder="1" applyAlignment="1" applyProtection="1">
      <alignment horizontal="right" vertical="center"/>
      <protection locked="0"/>
    </xf>
    <xf numFmtId="0" fontId="39" fillId="0" borderId="30" xfId="43" applyFont="1" applyBorder="1" applyAlignment="1" applyProtection="1">
      <alignment horizontal="right" vertical="center"/>
      <protection locked="0"/>
    </xf>
    <xf numFmtId="0" fontId="39" fillId="0" borderId="24" xfId="43" applyFont="1" applyBorder="1" applyAlignment="1" applyProtection="1">
      <alignment horizontal="right" vertical="center"/>
      <protection locked="0"/>
    </xf>
    <xf numFmtId="0" fontId="39" fillId="0" borderId="32" xfId="43" applyFont="1" applyBorder="1" applyAlignment="1" applyProtection="1">
      <alignment horizontal="right" vertical="center"/>
      <protection locked="0"/>
    </xf>
    <xf numFmtId="0" fontId="31" fillId="0" borderId="44" xfId="44" applyBorder="1" applyAlignment="1" applyProtection="1">
      <alignment horizontal="center" vertical="center"/>
      <protection locked="0"/>
    </xf>
    <xf numFmtId="0" fontId="31" fillId="0" borderId="0" xfId="44" applyAlignment="1" applyProtection="1">
      <alignment horizontal="center" vertical="center"/>
      <protection locked="0"/>
    </xf>
    <xf numFmtId="0" fontId="31" fillId="0" borderId="45" xfId="44" applyBorder="1" applyAlignment="1" applyProtection="1">
      <alignment horizontal="center" vertical="center"/>
      <protection locked="0"/>
    </xf>
    <xf numFmtId="0" fontId="0" fillId="33" borderId="22" xfId="43" applyFont="1" applyFill="1" applyBorder="1" applyAlignment="1" applyProtection="1">
      <alignment horizontal="center" vertical="center"/>
      <protection locked="0"/>
    </xf>
    <xf numFmtId="0" fontId="31" fillId="33" borderId="30" xfId="44" applyFill="1" applyBorder="1" applyAlignment="1" applyProtection="1">
      <alignment horizontal="center" vertical="center"/>
      <protection locked="0"/>
    </xf>
    <xf numFmtId="0" fontId="31" fillId="33" borderId="23" xfId="44" applyFill="1" applyBorder="1" applyAlignment="1" applyProtection="1">
      <alignment horizontal="center" vertical="center"/>
      <protection locked="0"/>
    </xf>
    <xf numFmtId="0" fontId="31" fillId="33" borderId="44" xfId="44" applyFill="1" applyBorder="1" applyAlignment="1" applyProtection="1">
      <alignment horizontal="center" vertical="center"/>
      <protection locked="0"/>
    </xf>
    <xf numFmtId="0" fontId="31" fillId="33" borderId="0" xfId="44" applyFill="1" applyAlignment="1" applyProtection="1">
      <alignment horizontal="center" vertical="center"/>
      <protection locked="0"/>
    </xf>
    <xf numFmtId="0" fontId="31" fillId="33" borderId="45" xfId="44" applyFill="1" applyBorder="1" applyAlignment="1" applyProtection="1">
      <alignment horizontal="center" vertical="center"/>
      <protection locked="0"/>
    </xf>
    <xf numFmtId="0" fontId="31" fillId="33" borderId="24" xfId="44" applyFill="1" applyBorder="1" applyAlignment="1" applyProtection="1">
      <alignment horizontal="center" vertical="center"/>
      <protection locked="0"/>
    </xf>
    <xf numFmtId="0" fontId="31" fillId="33" borderId="32" xfId="44" applyFill="1" applyBorder="1" applyAlignment="1" applyProtection="1">
      <alignment horizontal="center" vertical="center"/>
      <protection locked="0"/>
    </xf>
    <xf numFmtId="0" fontId="31" fillId="33" borderId="25" xfId="44" applyFill="1" applyBorder="1" applyAlignment="1" applyProtection="1">
      <alignment horizontal="center" vertical="center"/>
      <protection locked="0"/>
    </xf>
    <xf numFmtId="0" fontId="34" fillId="0" borderId="30" xfId="44" applyFont="1" applyBorder="1" applyAlignment="1" applyProtection="1">
      <alignment horizontal="right" vertical="center"/>
      <protection locked="0"/>
    </xf>
    <xf numFmtId="0" fontId="34" fillId="0" borderId="24" xfId="44" applyFont="1" applyBorder="1" applyAlignment="1" applyProtection="1">
      <alignment horizontal="right" vertical="center"/>
      <protection locked="0"/>
    </xf>
    <xf numFmtId="0" fontId="34" fillId="0" borderId="32" xfId="44" applyFont="1" applyBorder="1" applyAlignment="1" applyProtection="1">
      <alignment horizontal="right" vertical="center"/>
      <protection locked="0"/>
    </xf>
    <xf numFmtId="0" fontId="32" fillId="0" borderId="24" xfId="43" applyFont="1" applyBorder="1" applyAlignment="1" applyProtection="1">
      <alignment horizontal="right" vertical="center"/>
      <protection locked="0"/>
    </xf>
    <xf numFmtId="0" fontId="32" fillId="0" borderId="30" xfId="43" applyFont="1" applyBorder="1" applyProtection="1">
      <protection locked="0"/>
    </xf>
    <xf numFmtId="0" fontId="34" fillId="36" borderId="22" xfId="43" applyFont="1" applyFill="1" applyBorder="1" applyAlignment="1">
      <alignment horizontal="right" vertical="center"/>
    </xf>
    <xf numFmtId="0" fontId="34" fillId="36" borderId="30" xfId="43" applyFont="1" applyFill="1" applyBorder="1" applyAlignment="1">
      <alignment horizontal="right" vertical="center"/>
    </xf>
    <xf numFmtId="0" fontId="34" fillId="36" borderId="24" xfId="43" applyFont="1" applyFill="1" applyBorder="1" applyAlignment="1">
      <alignment horizontal="right" vertical="center"/>
    </xf>
    <xf numFmtId="0" fontId="34" fillId="36" borderId="32" xfId="43" applyFont="1" applyFill="1" applyBorder="1" applyAlignment="1">
      <alignment horizontal="right" vertical="center"/>
    </xf>
    <xf numFmtId="0" fontId="34" fillId="36" borderId="22" xfId="43" applyFont="1" applyFill="1" applyBorder="1" applyAlignment="1">
      <alignment horizontal="center" vertical="center"/>
    </xf>
    <xf numFmtId="0" fontId="34" fillId="36" borderId="23" xfId="43" applyFont="1" applyFill="1" applyBorder="1" applyAlignment="1">
      <alignment horizontal="center" vertical="center"/>
    </xf>
    <xf numFmtId="0" fontId="34" fillId="36" borderId="24" xfId="43" applyFont="1" applyFill="1" applyBorder="1" applyAlignment="1">
      <alignment horizontal="center" vertical="center"/>
    </xf>
    <xf numFmtId="0" fontId="34" fillId="36" borderId="25" xfId="43" applyFont="1" applyFill="1" applyBorder="1" applyAlignment="1">
      <alignment horizontal="center" vertical="center"/>
    </xf>
    <xf numFmtId="0" fontId="34" fillId="0" borderId="31" xfId="43" applyFont="1" applyBorder="1" applyAlignment="1">
      <alignment horizontal="center" vertical="center"/>
    </xf>
    <xf numFmtId="0" fontId="34" fillId="0" borderId="33" xfId="43" applyFont="1" applyBorder="1" applyAlignment="1">
      <alignment horizontal="center" vertical="center"/>
    </xf>
    <xf numFmtId="0" fontId="38" fillId="36" borderId="22" xfId="43" applyFont="1" applyFill="1" applyBorder="1" applyAlignment="1">
      <alignment horizontal="center" vertical="center"/>
    </xf>
    <xf numFmtId="0" fontId="31" fillId="36" borderId="30" xfId="44" applyFill="1" applyBorder="1" applyAlignment="1">
      <alignment horizontal="center" vertical="center"/>
    </xf>
    <xf numFmtId="0" fontId="31" fillId="36" borderId="23" xfId="44" applyFill="1" applyBorder="1" applyAlignment="1">
      <alignment horizontal="center" vertical="center"/>
    </xf>
    <xf numFmtId="0" fontId="31" fillId="36" borderId="44" xfId="44" applyFill="1" applyBorder="1" applyAlignment="1">
      <alignment horizontal="center" vertical="center"/>
    </xf>
    <xf numFmtId="0" fontId="31" fillId="36" borderId="0" xfId="44" applyFill="1" applyAlignment="1">
      <alignment horizontal="center" vertical="center"/>
    </xf>
    <xf numFmtId="0" fontId="31" fillId="36" borderId="45" xfId="44" applyFill="1" applyBorder="1" applyAlignment="1">
      <alignment horizontal="center" vertical="center"/>
    </xf>
    <xf numFmtId="0" fontId="31" fillId="36" borderId="24" xfId="44" applyFill="1" applyBorder="1" applyAlignment="1">
      <alignment horizontal="center" vertical="center"/>
    </xf>
    <xf numFmtId="0" fontId="31" fillId="36" borderId="32" xfId="44" applyFill="1" applyBorder="1" applyAlignment="1">
      <alignment horizontal="center" vertical="center"/>
    </xf>
    <xf numFmtId="0" fontId="31" fillId="36" borderId="25" xfId="44" applyFill="1" applyBorder="1" applyAlignment="1">
      <alignment horizontal="center" vertical="center"/>
    </xf>
    <xf numFmtId="0" fontId="32" fillId="0" borderId="26" xfId="43" applyFont="1" applyBorder="1" applyAlignment="1" applyProtection="1">
      <alignment horizontal="center" vertical="center"/>
      <protection locked="0"/>
    </xf>
    <xf numFmtId="0" fontId="31" fillId="0" borderId="28" xfId="43" applyBorder="1" applyAlignment="1" applyProtection="1">
      <alignment horizontal="center" vertical="center"/>
      <protection locked="0"/>
    </xf>
    <xf numFmtId="0" fontId="36" fillId="0" borderId="22" xfId="43" applyFont="1" applyBorder="1" applyAlignment="1" applyProtection="1">
      <alignment horizontal="center" vertical="center"/>
      <protection locked="0"/>
    </xf>
    <xf numFmtId="0" fontId="37" fillId="0" borderId="30" xfId="43" applyFont="1" applyBorder="1" applyAlignment="1" applyProtection="1">
      <alignment horizontal="center" vertical="center"/>
      <protection locked="0"/>
    </xf>
    <xf numFmtId="0" fontId="37" fillId="0" borderId="23" xfId="43" applyFont="1" applyBorder="1" applyAlignment="1" applyProtection="1">
      <alignment horizontal="center" vertical="center"/>
      <protection locked="0"/>
    </xf>
    <xf numFmtId="0" fontId="37" fillId="0" borderId="24" xfId="43" applyFont="1" applyBorder="1" applyAlignment="1" applyProtection="1">
      <alignment horizontal="center" vertical="center"/>
      <protection locked="0"/>
    </xf>
    <xf numFmtId="0" fontId="37" fillId="0" borderId="32" xfId="43" applyFont="1" applyBorder="1" applyAlignment="1" applyProtection="1">
      <alignment horizontal="center" vertical="center"/>
      <protection locked="0"/>
    </xf>
    <xf numFmtId="0" fontId="37" fillId="0" borderId="25" xfId="43" applyFont="1" applyBorder="1" applyAlignment="1" applyProtection="1">
      <alignment horizontal="center" vertical="center"/>
      <protection locked="0"/>
    </xf>
    <xf numFmtId="0" fontId="36" fillId="0" borderId="31" xfId="43" applyFont="1" applyBorder="1" applyAlignment="1" applyProtection="1">
      <alignment horizontal="center" vertical="center"/>
      <protection locked="0"/>
    </xf>
    <xf numFmtId="0" fontId="37" fillId="0" borderId="33" xfId="43" applyFont="1" applyBorder="1" applyAlignment="1" applyProtection="1">
      <alignment horizontal="center" vertical="center"/>
      <protection locked="0"/>
    </xf>
    <xf numFmtId="0" fontId="31" fillId="0" borderId="34" xfId="43" applyBorder="1" applyAlignment="1" applyProtection="1">
      <alignment horizontal="center" vertical="center"/>
      <protection locked="0"/>
    </xf>
    <xf numFmtId="0" fontId="31" fillId="0" borderId="35" xfId="44" applyBorder="1" applyAlignment="1" applyProtection="1">
      <alignment horizontal="center" vertical="center"/>
      <protection locked="0"/>
    </xf>
    <xf numFmtId="0" fontId="31" fillId="0" borderId="36" xfId="44" applyBorder="1" applyAlignment="1" applyProtection="1">
      <alignment horizontal="center" vertical="center"/>
      <protection locked="0"/>
    </xf>
    <xf numFmtId="0" fontId="31" fillId="0" borderId="18" xfId="44" applyBorder="1" applyAlignment="1" applyProtection="1">
      <alignment horizontal="center" vertical="center"/>
      <protection locked="0"/>
    </xf>
    <xf numFmtId="0" fontId="31" fillId="0" borderId="40" xfId="44" applyBorder="1" applyAlignment="1" applyProtection="1">
      <alignment horizontal="center" vertical="center"/>
      <protection locked="0"/>
    </xf>
    <xf numFmtId="0" fontId="31" fillId="0" borderId="41" xfId="44" applyBorder="1" applyAlignment="1" applyProtection="1">
      <alignment horizontal="center" vertical="center"/>
      <protection locked="0"/>
    </xf>
    <xf numFmtId="0" fontId="31" fillId="0" borderId="42" xfId="44" applyBorder="1" applyAlignment="1" applyProtection="1">
      <alignment horizontal="center" vertical="center"/>
      <protection locked="0"/>
    </xf>
    <xf numFmtId="0" fontId="31" fillId="0" borderId="43" xfId="44" applyBorder="1" applyAlignment="1" applyProtection="1">
      <alignment horizontal="center" vertical="center"/>
      <protection locked="0"/>
    </xf>
    <xf numFmtId="0" fontId="32" fillId="0" borderId="22" xfId="43" applyFont="1" applyBorder="1" applyAlignment="1" applyProtection="1">
      <alignment horizontal="center" vertical="center"/>
      <protection locked="0"/>
    </xf>
    <xf numFmtId="0" fontId="32" fillId="0" borderId="30" xfId="44" applyFont="1" applyBorder="1" applyAlignment="1" applyProtection="1">
      <alignment horizontal="center" vertical="center"/>
      <protection locked="0"/>
    </xf>
    <xf numFmtId="0" fontId="32" fillId="0" borderId="23" xfId="44" applyFont="1" applyBorder="1" applyAlignment="1" applyProtection="1">
      <alignment horizontal="center" vertical="center"/>
      <protection locked="0"/>
    </xf>
    <xf numFmtId="0" fontId="32" fillId="0" borderId="24" xfId="44" applyFont="1" applyBorder="1" applyAlignment="1" applyProtection="1">
      <alignment horizontal="center" vertical="center"/>
      <protection locked="0"/>
    </xf>
    <xf numFmtId="0" fontId="32" fillId="0" borderId="32" xfId="44" applyFont="1" applyBorder="1" applyAlignment="1" applyProtection="1">
      <alignment horizontal="center" vertical="center"/>
      <protection locked="0"/>
    </xf>
    <xf numFmtId="0" fontId="32" fillId="0" borderId="25" xfId="44" applyFont="1" applyBorder="1" applyAlignment="1" applyProtection="1">
      <alignment horizontal="center" vertical="center"/>
      <protection locked="0"/>
    </xf>
    <xf numFmtId="49" fontId="50" fillId="36" borderId="53" xfId="46" applyNumberFormat="1" applyFont="1" applyFill="1" applyBorder="1" applyAlignment="1">
      <alignment horizontal="center" vertical="center"/>
    </xf>
    <xf numFmtId="0" fontId="47" fillId="36" borderId="55" xfId="46" applyFill="1" applyBorder="1" applyAlignment="1">
      <alignment horizontal="center" vertical="center"/>
    </xf>
    <xf numFmtId="0" fontId="47" fillId="36" borderId="54" xfId="46" applyFill="1" applyBorder="1" applyAlignment="1">
      <alignment horizontal="center" vertical="center"/>
    </xf>
    <xf numFmtId="49" fontId="50" fillId="36" borderId="61" xfId="46" applyNumberFormat="1" applyFont="1" applyFill="1" applyBorder="1" applyAlignment="1">
      <alignment horizontal="center" vertical="center"/>
    </xf>
    <xf numFmtId="0" fontId="47" fillId="36" borderId="62" xfId="46" applyFill="1" applyBorder="1" applyAlignment="1">
      <alignment horizontal="center" vertical="center"/>
    </xf>
    <xf numFmtId="0" fontId="47" fillId="36" borderId="64" xfId="46" applyFill="1" applyBorder="1" applyAlignment="1">
      <alignment horizontal="center" vertical="center"/>
    </xf>
    <xf numFmtId="0" fontId="50" fillId="36" borderId="30" xfId="46" applyFont="1" applyFill="1" applyBorder="1" applyAlignment="1" applyProtection="1">
      <alignment horizontal="right" vertical="center"/>
      <protection locked="0"/>
    </xf>
    <xf numFmtId="0" fontId="50" fillId="36" borderId="23" xfId="46" applyFont="1" applyFill="1" applyBorder="1" applyAlignment="1" applyProtection="1">
      <alignment horizontal="right" vertical="center"/>
      <protection locked="0"/>
    </xf>
    <xf numFmtId="49" fontId="50" fillId="36" borderId="22" xfId="46" applyNumberFormat="1" applyFont="1" applyFill="1" applyBorder="1" applyAlignment="1" applyProtection="1">
      <alignment horizontal="center" vertical="center"/>
      <protection locked="0"/>
    </xf>
    <xf numFmtId="0" fontId="47" fillId="36" borderId="30" xfId="46" applyFill="1" applyBorder="1" applyAlignment="1" applyProtection="1">
      <alignment horizontal="center" vertical="center"/>
      <protection locked="0"/>
    </xf>
    <xf numFmtId="0" fontId="47" fillId="36" borderId="23" xfId="46" applyFill="1" applyBorder="1" applyAlignment="1" applyProtection="1">
      <alignment vertical="center"/>
      <protection locked="0"/>
    </xf>
    <xf numFmtId="49" fontId="50" fillId="36" borderId="47" xfId="46" applyNumberFormat="1" applyFont="1" applyFill="1" applyBorder="1" applyAlignment="1">
      <alignment horizontal="center" vertical="center"/>
    </xf>
    <xf numFmtId="0" fontId="47" fillId="36" borderId="49" xfId="46" applyFill="1" applyBorder="1" applyAlignment="1">
      <alignment horizontal="center" vertical="center"/>
    </xf>
    <xf numFmtId="0" fontId="47" fillId="36" borderId="48" xfId="46" applyFill="1" applyBorder="1" applyAlignment="1">
      <alignment horizontal="center" vertical="center"/>
    </xf>
    <xf numFmtId="0" fontId="50" fillId="36" borderId="47" xfId="46" applyFont="1" applyFill="1" applyBorder="1" applyAlignment="1">
      <alignment horizontal="center" vertical="center"/>
    </xf>
    <xf numFmtId="0" fontId="53" fillId="36" borderId="0" xfId="46" applyFont="1" applyFill="1" applyAlignment="1" applyProtection="1">
      <alignment vertical="center"/>
      <protection locked="0"/>
    </xf>
    <xf numFmtId="49" fontId="50" fillId="36" borderId="32" xfId="46" applyNumberFormat="1" applyFont="1" applyFill="1" applyBorder="1" applyAlignment="1" applyProtection="1">
      <alignment horizontal="center" vertical="center"/>
      <protection locked="0"/>
    </xf>
    <xf numFmtId="0" fontId="52" fillId="36" borderId="0" xfId="46" applyFont="1" applyFill="1" applyAlignment="1" applyProtection="1">
      <alignment vertical="center"/>
      <protection locked="0"/>
    </xf>
    <xf numFmtId="0" fontId="53" fillId="36" borderId="47" xfId="46" applyFont="1" applyFill="1" applyBorder="1" applyAlignment="1" applyProtection="1">
      <alignment vertical="center"/>
      <protection locked="0"/>
    </xf>
    <xf numFmtId="0" fontId="47" fillId="36" borderId="49" xfId="46" applyFill="1" applyBorder="1" applyAlignment="1" applyProtection="1">
      <alignment vertical="center"/>
      <protection locked="0"/>
    </xf>
    <xf numFmtId="0" fontId="47" fillId="36" borderId="48" xfId="46" applyFill="1" applyBorder="1" applyAlignment="1" applyProtection="1">
      <alignment vertical="center"/>
      <protection locked="0"/>
    </xf>
    <xf numFmtId="0" fontId="52" fillId="36" borderId="51" xfId="46" applyFont="1" applyFill="1" applyBorder="1" applyAlignment="1" applyProtection="1">
      <alignment horizontal="center" vertical="center"/>
      <protection locked="0"/>
    </xf>
    <xf numFmtId="0" fontId="47" fillId="36" borderId="51" xfId="46" applyFill="1" applyBorder="1" applyAlignment="1" applyProtection="1">
      <alignment horizontal="center" vertical="center"/>
      <protection locked="0"/>
    </xf>
    <xf numFmtId="0" fontId="48" fillId="36" borderId="0" xfId="46" applyFont="1" applyFill="1" applyAlignment="1" applyProtection="1">
      <alignment vertical="center"/>
      <protection locked="0"/>
    </xf>
    <xf numFmtId="0" fontId="50" fillId="36" borderId="0" xfId="46" applyFont="1" applyFill="1" applyAlignment="1" applyProtection="1">
      <alignment vertical="center"/>
      <protection locked="0"/>
    </xf>
    <xf numFmtId="0" fontId="51" fillId="36" borderId="0" xfId="46" applyFont="1" applyFill="1" applyAlignment="1">
      <alignment horizontal="left" vertical="center"/>
    </xf>
    <xf numFmtId="0" fontId="50" fillId="36" borderId="53" xfId="46" applyFont="1" applyFill="1" applyBorder="1" applyAlignment="1">
      <alignment horizontal="center" vertical="center"/>
    </xf>
    <xf numFmtId="0" fontId="50" fillId="36" borderId="61" xfId="46" applyFont="1" applyFill="1" applyBorder="1" applyAlignment="1">
      <alignment horizontal="center" vertical="center"/>
    </xf>
    <xf numFmtId="0" fontId="50" fillId="36" borderId="54" xfId="46" applyFont="1" applyFill="1" applyBorder="1" applyAlignment="1">
      <alignment horizontal="center" vertical="center"/>
    </xf>
    <xf numFmtId="0" fontId="53" fillId="36" borderId="47" xfId="46" applyFont="1" applyFill="1" applyBorder="1" applyAlignment="1">
      <alignment vertical="center"/>
    </xf>
    <xf numFmtId="0" fontId="47" fillId="36" borderId="49" xfId="46" applyFill="1" applyBorder="1" applyAlignment="1">
      <alignment vertical="center"/>
    </xf>
    <xf numFmtId="0" fontId="47" fillId="36" borderId="48" xfId="46" applyFill="1" applyBorder="1" applyAlignment="1">
      <alignment vertical="center"/>
    </xf>
    <xf numFmtId="0" fontId="52" fillId="36" borderId="51" xfId="46" applyFont="1" applyFill="1" applyBorder="1" applyAlignment="1">
      <alignment horizontal="center" vertical="center"/>
    </xf>
    <xf numFmtId="0" fontId="47" fillId="36" borderId="51" xfId="46" applyFill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wrapText="1"/>
    </xf>
    <xf numFmtId="0" fontId="67" fillId="0" borderId="11" xfId="42" applyFont="1" applyBorder="1" applyAlignment="1">
      <alignment horizontal="center" vertical="top" wrapText="1"/>
    </xf>
    <xf numFmtId="0" fontId="68" fillId="0" borderId="11" xfId="42" applyFont="1" applyBorder="1" applyAlignment="1">
      <alignment horizontal="center" vertical="top" wrapText="1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8" builtinId="8"/>
    <cellStyle name="ハイパーリンク 2" xfId="45" xr:uid="{B4848804-271A-4342-9FA3-B1168D521409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7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5D14C57E-6575-48D7-B190-EBC4C7E4D7AB}"/>
    <cellStyle name="標準 3" xfId="44" xr:uid="{753D5541-6EC1-4150-93B9-F2E284649B44}"/>
    <cellStyle name="標準 4" xfId="46" xr:uid="{B99BBC2A-41D4-43B2-9B55-4E7064D23BE6}"/>
    <cellStyle name="標準_コンテストサマリー" xfId="43" xr:uid="{A795497C-A046-419F-ABB4-C7B2B049355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uzwsJ0mqcyjx_1Wb_cpPX3qcqQFvlmm/view?usp=shari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uzwsJ0mqcyjx_1Wb_cpPX3qcqQFvlmm/view?usp=shar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266699</xdr:colOff>
      <xdr:row>4</xdr:row>
      <xdr:rowOff>85724</xdr:rowOff>
    </xdr:from>
    <xdr:to>
      <xdr:col>19</xdr:col>
      <xdr:colOff>676274</xdr:colOff>
      <xdr:row>7</xdr:row>
      <xdr:rowOff>285749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67824" y="1724024"/>
          <a:ext cx="5895975" cy="19335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chemeClr val="tx1"/>
              </a:solidFill>
            </a:rPr>
            <a:t>＜操作手順＞ 　コールサイン・連絡先・氏名・住所を入力します。</a:t>
          </a:r>
          <a:endParaRPr kumimoji="1" lang="en-US" altLang="ja-JP" sz="1300">
            <a:solidFill>
              <a:schemeClr val="tx1"/>
            </a:solidFill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</a:rPr>
            <a:t>①　</a:t>
          </a:r>
          <a:r>
            <a:rPr kumimoji="1" lang="en-US" altLang="ja-JP" sz="1300">
              <a:solidFill>
                <a:schemeClr val="tx1"/>
              </a:solidFill>
            </a:rPr>
            <a:t>HAM</a:t>
          </a:r>
          <a:r>
            <a:rPr kumimoji="1" lang="ja-JP" altLang="en-US" sz="1300">
              <a:solidFill>
                <a:schemeClr val="tx1"/>
              </a:solidFill>
            </a:rPr>
            <a:t>　</a:t>
          </a:r>
          <a:r>
            <a:rPr kumimoji="1" lang="en-US" altLang="ja-JP" sz="1300">
              <a:solidFill>
                <a:schemeClr val="tx1"/>
              </a:solidFill>
            </a:rPr>
            <a:t>LOG</a:t>
          </a:r>
          <a:r>
            <a:rPr kumimoji="1" lang="ja-JP" altLang="en-US" sz="1300">
              <a:solidFill>
                <a:schemeClr val="tx1"/>
              </a:solidFill>
            </a:rPr>
            <a:t>で抽出したデータを</a:t>
          </a:r>
          <a:r>
            <a:rPr kumimoji="1" lang="ja-JP" altLang="en-US" sz="1300">
              <a:solidFill>
                <a:srgbClr val="FF0000"/>
              </a:solidFill>
            </a:rPr>
            <a:t>■■■</a:t>
          </a:r>
          <a:r>
            <a:rPr kumimoji="1" lang="ja-JP" altLang="en-US" sz="1300">
              <a:solidFill>
                <a:schemeClr val="tx1"/>
              </a:solidFill>
            </a:rPr>
            <a:t>印を左上にして貼り付けます。</a:t>
          </a:r>
          <a:endParaRPr kumimoji="1" lang="en-US" altLang="ja-JP" sz="1300">
            <a:solidFill>
              <a:schemeClr val="tx1"/>
            </a:solidFill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</a:rPr>
            <a:t>②　</a:t>
          </a:r>
          <a:r>
            <a:rPr kumimoji="1" lang="en-US" altLang="ja-JP" sz="1300">
              <a:solidFill>
                <a:schemeClr val="tx1"/>
              </a:solidFill>
            </a:rPr>
            <a:t>(</a:t>
          </a:r>
          <a:r>
            <a:rPr kumimoji="1" lang="ja-JP" altLang="en-US" sz="1300">
              <a:solidFill>
                <a:schemeClr val="tx1"/>
              </a:solidFill>
            </a:rPr>
            <a:t>１</a:t>
          </a:r>
          <a:r>
            <a:rPr kumimoji="1" lang="en-US" altLang="ja-JP" sz="1300">
              <a:solidFill>
                <a:schemeClr val="tx1"/>
              </a:solidFill>
            </a:rPr>
            <a:t>)</a:t>
          </a:r>
          <a:r>
            <a:rPr kumimoji="1" lang="ja-JP" altLang="en-US" sz="1300">
              <a:solidFill>
                <a:schemeClr val="tx1"/>
              </a:solidFill>
            </a:rPr>
            <a:t>データ行数と </a:t>
          </a:r>
          <a:r>
            <a:rPr kumimoji="1" lang="en-US" altLang="ja-JP" sz="1300">
              <a:solidFill>
                <a:schemeClr val="tx1"/>
              </a:solidFill>
            </a:rPr>
            <a:t>(A)</a:t>
          </a:r>
          <a:r>
            <a:rPr kumimoji="1" lang="ja-JP" altLang="en-US" sz="1300">
              <a:solidFill>
                <a:schemeClr val="tx1"/>
              </a:solidFill>
            </a:rPr>
            <a:t>局数計 が合っているか。コールが重複して　　　　　</a:t>
          </a:r>
          <a:endParaRPr kumimoji="1" lang="en-US" altLang="ja-JP" sz="1300">
            <a:solidFill>
              <a:schemeClr val="tx1"/>
            </a:solidFill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</a:rPr>
            <a:t>　　いれば行削除をします。</a:t>
          </a:r>
          <a:endParaRPr kumimoji="1" lang="en-US" altLang="ja-JP" sz="1300">
            <a:solidFill>
              <a:schemeClr val="tx1"/>
            </a:solidFill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</a:rPr>
            <a:t>③　</a:t>
          </a:r>
          <a:r>
            <a:rPr kumimoji="1" lang="en-US" altLang="ja-JP" sz="1300">
              <a:solidFill>
                <a:schemeClr val="tx1"/>
              </a:solidFill>
            </a:rPr>
            <a:t>(</a:t>
          </a:r>
          <a:r>
            <a:rPr kumimoji="1" lang="ja-JP" altLang="en-US" sz="1300">
              <a:solidFill>
                <a:schemeClr val="tx1"/>
              </a:solidFill>
            </a:rPr>
            <a:t>２</a:t>
          </a:r>
          <a:r>
            <a:rPr kumimoji="1" lang="en-US" altLang="ja-JP" sz="1300">
              <a:solidFill>
                <a:schemeClr val="tx1"/>
              </a:solidFill>
            </a:rPr>
            <a:t>)BAND </a:t>
          </a:r>
          <a:r>
            <a:rPr kumimoji="1" lang="ja-JP" altLang="en-US" sz="1300">
              <a:solidFill>
                <a:schemeClr val="tx1"/>
              </a:solidFill>
            </a:rPr>
            <a:t>と </a:t>
          </a:r>
          <a:r>
            <a:rPr kumimoji="1" lang="en-US" altLang="ja-JP" sz="1300">
              <a:solidFill>
                <a:schemeClr val="tx1"/>
              </a:solidFill>
            </a:rPr>
            <a:t>(</a:t>
          </a:r>
          <a:r>
            <a:rPr kumimoji="1" lang="ja-JP" altLang="en-US" sz="1300">
              <a:solidFill>
                <a:schemeClr val="tx1"/>
              </a:solidFill>
            </a:rPr>
            <a:t>３</a:t>
          </a:r>
          <a:r>
            <a:rPr kumimoji="1" lang="en-US" altLang="ja-JP" sz="1300">
              <a:solidFill>
                <a:schemeClr val="tx1"/>
              </a:solidFill>
            </a:rPr>
            <a:t>)MODE</a:t>
          </a:r>
          <a:r>
            <a:rPr kumimoji="1" lang="ja-JP" altLang="en-US" sz="1300">
              <a:solidFill>
                <a:schemeClr val="tx1"/>
              </a:solidFill>
            </a:rPr>
            <a:t>　のデータをチェックします。</a:t>
          </a:r>
          <a:endParaRPr kumimoji="1" lang="en-US" altLang="ja-JP" sz="1300">
            <a:solidFill>
              <a:schemeClr val="tx1"/>
            </a:solidFill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</a:rPr>
            <a:t>＊</a:t>
          </a:r>
          <a:r>
            <a:rPr kumimoji="1" lang="en-US" altLang="ja-JP" sz="1300">
              <a:solidFill>
                <a:schemeClr val="tx1"/>
              </a:solidFill>
            </a:rPr>
            <a:t>(</a:t>
          </a:r>
          <a:r>
            <a:rPr kumimoji="1" lang="ja-JP" altLang="en-US" sz="1300">
              <a:solidFill>
                <a:schemeClr val="tx1"/>
              </a:solidFill>
            </a:rPr>
            <a:t>１</a:t>
          </a:r>
          <a:r>
            <a:rPr kumimoji="1" lang="en-US" altLang="ja-JP" sz="1300">
              <a:solidFill>
                <a:schemeClr val="tx1"/>
              </a:solidFill>
            </a:rPr>
            <a:t>)(</a:t>
          </a:r>
          <a:r>
            <a:rPr kumimoji="1" lang="ja-JP" altLang="en-US" sz="1300">
              <a:solidFill>
                <a:schemeClr val="tx1"/>
              </a:solidFill>
            </a:rPr>
            <a:t>Ａ</a:t>
          </a:r>
          <a:r>
            <a:rPr kumimoji="1" lang="en-US" altLang="ja-JP" sz="1300">
              <a:solidFill>
                <a:schemeClr val="tx1"/>
              </a:solidFill>
            </a:rPr>
            <a:t>)(</a:t>
          </a:r>
          <a:r>
            <a:rPr kumimoji="1" lang="ja-JP" altLang="en-US" sz="1300">
              <a:solidFill>
                <a:schemeClr val="tx1"/>
              </a:solidFill>
            </a:rPr>
            <a:t>２</a:t>
          </a:r>
          <a:r>
            <a:rPr kumimoji="1" lang="en-US" altLang="ja-JP" sz="1300">
              <a:solidFill>
                <a:schemeClr val="tx1"/>
              </a:solidFill>
            </a:rPr>
            <a:t>)(</a:t>
          </a:r>
          <a:r>
            <a:rPr kumimoji="1" lang="ja-JP" altLang="en-US" sz="1300">
              <a:solidFill>
                <a:schemeClr val="tx1"/>
              </a:solidFill>
            </a:rPr>
            <a:t>３</a:t>
          </a:r>
          <a:r>
            <a:rPr kumimoji="1" lang="en-US" altLang="ja-JP" sz="1300">
              <a:solidFill>
                <a:schemeClr val="tx1"/>
              </a:solidFill>
            </a:rPr>
            <a:t>)</a:t>
          </a:r>
          <a:r>
            <a:rPr kumimoji="1" lang="ja-JP" altLang="en-US" sz="1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のすべての数字が同一になったらＯＫです。</a:t>
          </a:r>
          <a:endParaRPr kumimoji="1" lang="en-US" altLang="ja-JP" sz="13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142876</xdr:colOff>
      <xdr:row>1</xdr:row>
      <xdr:rowOff>228600</xdr:rowOff>
    </xdr:from>
    <xdr:to>
      <xdr:col>11</xdr:col>
      <xdr:colOff>542926</xdr:colOff>
      <xdr:row>2</xdr:row>
      <xdr:rowOff>285750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54FE3-AE1E-27AA-FC9C-6B1ED5300036}"/>
            </a:ext>
          </a:extLst>
        </xdr:cNvPr>
        <xdr:cNvSpPr/>
      </xdr:nvSpPr>
      <xdr:spPr>
        <a:xfrm>
          <a:off x="8458201" y="476250"/>
          <a:ext cx="1085850" cy="523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u="sng">
              <a:solidFill>
                <a:srgbClr val="FF0000"/>
              </a:solidFill>
            </a:rPr>
            <a:t>操作手順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13</xdr:row>
          <xdr:rowOff>76200</xdr:rowOff>
        </xdr:from>
        <xdr:to>
          <xdr:col>17</xdr:col>
          <xdr:colOff>361950</xdr:colOff>
          <xdr:row>15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13</xdr:row>
          <xdr:rowOff>76200</xdr:rowOff>
        </xdr:from>
        <xdr:to>
          <xdr:col>18</xdr:col>
          <xdr:colOff>647700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非会員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180975</xdr:colOff>
      <xdr:row>0</xdr:row>
      <xdr:rowOff>0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714625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180975</xdr:colOff>
      <xdr:row>0</xdr:row>
      <xdr:rowOff>0</xdr:rowOff>
    </xdr:to>
    <xdr:sp macro="" textlink="">
      <xdr:nvSpPr>
        <xdr:cNvPr id="3" name="テキスト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525" y="46291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171450</xdr:colOff>
      <xdr:row>0</xdr:row>
      <xdr:rowOff>0</xdr:rowOff>
    </xdr:to>
    <xdr:sp macro="" textlink="">
      <xdr:nvSpPr>
        <xdr:cNvPr id="4" name="テキスト 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5246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171450</xdr:colOff>
      <xdr:row>0</xdr:row>
      <xdr:rowOff>0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171450</xdr:colOff>
      <xdr:row>0</xdr:row>
      <xdr:rowOff>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3441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1</xdr:col>
      <xdr:colOff>114300</xdr:colOff>
      <xdr:row>1</xdr:row>
      <xdr:rowOff>0</xdr:rowOff>
    </xdr:from>
    <xdr:to>
      <xdr:col>2</xdr:col>
      <xdr:colOff>485775</xdr:colOff>
      <xdr:row>1</xdr:row>
      <xdr:rowOff>0</xdr:rowOff>
    </xdr:to>
    <xdr:sp macro="" textlink="">
      <xdr:nvSpPr>
        <xdr:cNvPr id="8" name="テキスト 1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04800" y="10677525"/>
          <a:ext cx="923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Times New Roman"/>
            </a:rPr>
            <a:t>(合計）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19050</xdr:colOff>
      <xdr:row>1</xdr:row>
      <xdr:rowOff>0</xdr:rowOff>
    </xdr:from>
    <xdr:to>
      <xdr:col>4</xdr:col>
      <xdr:colOff>733425</xdr:colOff>
      <xdr:row>1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09550" y="10677525"/>
          <a:ext cx="2095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LOG SHEET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(ﾛｸﾞｼｰﾄ)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485775</xdr:colOff>
      <xdr:row>1</xdr:row>
      <xdr:rowOff>0</xdr:rowOff>
    </xdr:from>
    <xdr:to>
      <xdr:col>9</xdr:col>
      <xdr:colOff>85725</xdr:colOff>
      <xdr:row>1</xdr:row>
      <xdr:rowOff>0</xdr:rowOff>
    </xdr:to>
    <xdr:sp macro="" textlink="">
      <xdr:nvSpPr>
        <xdr:cNvPr id="10" name="テキスト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943475" y="10677525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２０００ </a:t>
          </a:r>
        </a:p>
      </xdr:txBody>
    </xdr:sp>
    <xdr:clientData/>
  </xdr:twoCellAnchor>
  <xdr:twoCellAnchor>
    <xdr:from>
      <xdr:col>12</xdr:col>
      <xdr:colOff>9525</xdr:colOff>
      <xdr:row>1</xdr:row>
      <xdr:rowOff>0</xdr:rowOff>
    </xdr:from>
    <xdr:to>
      <xdr:col>12</xdr:col>
      <xdr:colOff>533400</xdr:colOff>
      <xdr:row>1</xdr:row>
      <xdr:rowOff>0</xdr:rowOff>
    </xdr:to>
    <xdr:sp macro="" textlink="">
      <xdr:nvSpPr>
        <xdr:cNvPr id="12" name="テキスト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943725" y="10677525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Contest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85725</xdr:colOff>
      <xdr:row>1</xdr:row>
      <xdr:rowOff>0</xdr:rowOff>
    </xdr:to>
    <xdr:sp macro="" textlink="">
      <xdr:nvSpPr>
        <xdr:cNvPr id="13" name="テキスト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10677525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Callsign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Times New Roman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Times New Roman"/>
            </a:rPr>
            <a:t>ｺｰﾙｻｲﾝ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Times New Roman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76200</xdr:colOff>
      <xdr:row>1</xdr:row>
      <xdr:rowOff>0</xdr:rowOff>
    </xdr:from>
    <xdr:to>
      <xdr:col>5</xdr:col>
      <xdr:colOff>57150</xdr:colOff>
      <xdr:row>1</xdr:row>
      <xdr:rowOff>0</xdr:rowOff>
    </xdr:to>
    <xdr:sp macro="" textlink="">
      <xdr:nvSpPr>
        <xdr:cNvPr id="14" name="テキスト 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485900" y="10677525"/>
          <a:ext cx="1209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ＪＩ３ＳＲＺ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</a:p>
      </xdr:txBody>
    </xdr:sp>
    <xdr:clientData/>
  </xdr:twoCellAnchor>
  <xdr:twoCellAnchor>
    <xdr:from>
      <xdr:col>5</xdr:col>
      <xdr:colOff>1000125</xdr:colOff>
      <xdr:row>1</xdr:row>
      <xdr:rowOff>0</xdr:rowOff>
    </xdr:from>
    <xdr:to>
      <xdr:col>8</xdr:col>
      <xdr:colOff>619125</xdr:colOff>
      <xdr:row>1</xdr:row>
      <xdr:rowOff>0</xdr:rowOff>
    </xdr:to>
    <xdr:sp macro="" textlink="">
      <xdr:nvSpPr>
        <xdr:cNvPr id="15" name="テキスト 1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600450" y="10677525"/>
          <a:ext cx="1476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４３０ 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</a:p>
      </xdr:txBody>
    </xdr:sp>
    <xdr:clientData/>
  </xdr:twoCellAnchor>
  <xdr:twoCellAnchor>
    <xdr:from>
      <xdr:col>8</xdr:col>
      <xdr:colOff>609600</xdr:colOff>
      <xdr:row>1</xdr:row>
      <xdr:rowOff>0</xdr:rowOff>
    </xdr:from>
    <xdr:to>
      <xdr:col>8</xdr:col>
      <xdr:colOff>809625</xdr:colOff>
      <xdr:row>1</xdr:row>
      <xdr:rowOff>0</xdr:rowOff>
    </xdr:to>
    <xdr:sp macro="" textlink="">
      <xdr:nvSpPr>
        <xdr:cNvPr id="16" name="テキスト 1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5067300" y="1067752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MHz</a:t>
          </a:r>
        </a:p>
      </xdr:txBody>
    </xdr:sp>
    <xdr:clientData/>
  </xdr:twoCellAnchor>
  <xdr:twoCellAnchor>
    <xdr:from>
      <xdr:col>11</xdr:col>
      <xdr:colOff>447675</xdr:colOff>
      <xdr:row>1</xdr:row>
      <xdr:rowOff>0</xdr:rowOff>
    </xdr:from>
    <xdr:to>
      <xdr:col>12</xdr:col>
      <xdr:colOff>561975</xdr:colOff>
      <xdr:row>1</xdr:row>
      <xdr:rowOff>0</xdr:rowOff>
    </xdr:to>
    <xdr:sp macro="" textlink="">
      <xdr:nvSpPr>
        <xdr:cNvPr id="18" name="テキスト 1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791325" y="10677525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２／２ 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明朝"/>
              <a:ea typeface="ＭＳ ゴシック"/>
            </a:rPr>
            <a:t>        </a:t>
          </a:r>
          <a:endParaRPr lang="ja-JP" altLang="en-US" sz="1100" b="0" i="0" u="sng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677525"/>
          <a:ext cx="180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9525" y="10677525"/>
          <a:ext cx="171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171450</xdr:colOff>
      <xdr:row>1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677525"/>
          <a:ext cx="171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171450</xdr:colOff>
      <xdr:row>1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0677525"/>
          <a:ext cx="171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5</xdr:col>
      <xdr:colOff>123825</xdr:colOff>
      <xdr:row>1</xdr:row>
      <xdr:rowOff>0</xdr:rowOff>
    </xdr:from>
    <xdr:to>
      <xdr:col>5</xdr:col>
      <xdr:colOff>962025</xdr:colOff>
      <xdr:row>1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2762250" y="10677525"/>
          <a:ext cx="83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Band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Times New Roman"/>
            </a:rPr>
            <a:t>(ﾊﾞﾝﾄﾞ)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962025</xdr:colOff>
      <xdr:row>1</xdr:row>
      <xdr:rowOff>0</xdr:rowOff>
    </xdr:from>
    <xdr:to>
      <xdr:col>8</xdr:col>
      <xdr:colOff>438150</xdr:colOff>
      <xdr:row>1</xdr:row>
      <xdr:rowOff>0</xdr:rowOff>
    </xdr:to>
    <xdr:sp macro="" textlink="">
      <xdr:nvSpPr>
        <xdr:cNvPr id="24" name="テキスト 1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600450" y="10677525"/>
          <a:ext cx="1295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Year（年)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171450</xdr:colOff>
      <xdr:row>1</xdr:row>
      <xdr:rowOff>0</xdr:rowOff>
    </xdr:to>
    <xdr:sp macro="" textlink="">
      <xdr:nvSpPr>
        <xdr:cNvPr id="25" name="テキスト 2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0" y="10677525"/>
          <a:ext cx="171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15</xdr:row>
      <xdr:rowOff>95250</xdr:rowOff>
    </xdr:from>
    <xdr:to>
      <xdr:col>0</xdr:col>
      <xdr:colOff>180975</xdr:colOff>
      <xdr:row>16</xdr:row>
      <xdr:rowOff>57150</xdr:rowOff>
    </xdr:to>
    <xdr:sp macro="" textlink="">
      <xdr:nvSpPr>
        <xdr:cNvPr id="26" name="テキスト 18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0" y="2714625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25</xdr:row>
      <xdr:rowOff>104775</xdr:rowOff>
    </xdr:from>
    <xdr:to>
      <xdr:col>0</xdr:col>
      <xdr:colOff>180975</xdr:colOff>
      <xdr:row>26</xdr:row>
      <xdr:rowOff>66675</xdr:rowOff>
    </xdr:to>
    <xdr:sp macro="" textlink="">
      <xdr:nvSpPr>
        <xdr:cNvPr id="27" name="テキスト 19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9525" y="46291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35</xdr:row>
      <xdr:rowOff>95250</xdr:rowOff>
    </xdr:from>
    <xdr:to>
      <xdr:col>0</xdr:col>
      <xdr:colOff>171450</xdr:colOff>
      <xdr:row>36</xdr:row>
      <xdr:rowOff>57150</xdr:rowOff>
    </xdr:to>
    <xdr:sp macro="" textlink="">
      <xdr:nvSpPr>
        <xdr:cNvPr id="28" name="テキスト 20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0" y="65246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45</xdr:row>
      <xdr:rowOff>95250</xdr:rowOff>
    </xdr:from>
    <xdr:to>
      <xdr:col>0</xdr:col>
      <xdr:colOff>171450</xdr:colOff>
      <xdr:row>46</xdr:row>
      <xdr:rowOff>57150</xdr:rowOff>
    </xdr:to>
    <xdr:sp macro="" textlink="">
      <xdr:nvSpPr>
        <xdr:cNvPr id="29" name="テキスト 2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55</xdr:row>
      <xdr:rowOff>104775</xdr:rowOff>
    </xdr:from>
    <xdr:to>
      <xdr:col>0</xdr:col>
      <xdr:colOff>171450</xdr:colOff>
      <xdr:row>56</xdr:row>
      <xdr:rowOff>66675</xdr:rowOff>
    </xdr:to>
    <xdr:sp macro="" textlink="">
      <xdr:nvSpPr>
        <xdr:cNvPr id="30" name="テキスト 2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103441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73</xdr:row>
      <xdr:rowOff>95250</xdr:rowOff>
    </xdr:from>
    <xdr:to>
      <xdr:col>0</xdr:col>
      <xdr:colOff>180975</xdr:colOff>
      <xdr:row>74</xdr:row>
      <xdr:rowOff>57150</xdr:rowOff>
    </xdr:to>
    <xdr:sp macro="" textlink="">
      <xdr:nvSpPr>
        <xdr:cNvPr id="31" name="テキスト 1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0" y="13887450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83</xdr:row>
      <xdr:rowOff>104775</xdr:rowOff>
    </xdr:from>
    <xdr:to>
      <xdr:col>0</xdr:col>
      <xdr:colOff>180975</xdr:colOff>
      <xdr:row>84</xdr:row>
      <xdr:rowOff>66675</xdr:rowOff>
    </xdr:to>
    <xdr:sp macro="" textlink="">
      <xdr:nvSpPr>
        <xdr:cNvPr id="32" name="テキスト 1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9525" y="15801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93</xdr:row>
      <xdr:rowOff>95250</xdr:rowOff>
    </xdr:from>
    <xdr:to>
      <xdr:col>0</xdr:col>
      <xdr:colOff>171450</xdr:colOff>
      <xdr:row>94</xdr:row>
      <xdr:rowOff>57150</xdr:rowOff>
    </xdr:to>
    <xdr:sp macro="" textlink="">
      <xdr:nvSpPr>
        <xdr:cNvPr id="33" name="テキスト 2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0" y="17697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103</xdr:row>
      <xdr:rowOff>95250</xdr:rowOff>
    </xdr:from>
    <xdr:to>
      <xdr:col>0</xdr:col>
      <xdr:colOff>171450</xdr:colOff>
      <xdr:row>104</xdr:row>
      <xdr:rowOff>57150</xdr:rowOff>
    </xdr:to>
    <xdr:sp macro="" textlink="">
      <xdr:nvSpPr>
        <xdr:cNvPr id="34" name="テキスト 2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0" y="19602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113</xdr:row>
      <xdr:rowOff>104775</xdr:rowOff>
    </xdr:from>
    <xdr:to>
      <xdr:col>0</xdr:col>
      <xdr:colOff>171450</xdr:colOff>
      <xdr:row>114</xdr:row>
      <xdr:rowOff>66675</xdr:rowOff>
    </xdr:to>
    <xdr:sp macro="" textlink="">
      <xdr:nvSpPr>
        <xdr:cNvPr id="35" name="テキスト 2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0" y="21516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131</xdr:row>
      <xdr:rowOff>95250</xdr:rowOff>
    </xdr:from>
    <xdr:to>
      <xdr:col>0</xdr:col>
      <xdr:colOff>180975</xdr:colOff>
      <xdr:row>132</xdr:row>
      <xdr:rowOff>57150</xdr:rowOff>
    </xdr:to>
    <xdr:sp macro="" textlink="">
      <xdr:nvSpPr>
        <xdr:cNvPr id="36" name="テキスト 1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0" y="13887450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141</xdr:row>
      <xdr:rowOff>104775</xdr:rowOff>
    </xdr:from>
    <xdr:to>
      <xdr:col>0</xdr:col>
      <xdr:colOff>180975</xdr:colOff>
      <xdr:row>142</xdr:row>
      <xdr:rowOff>66675</xdr:rowOff>
    </xdr:to>
    <xdr:sp macro="" textlink="">
      <xdr:nvSpPr>
        <xdr:cNvPr id="37" name="テキスト 1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9525" y="15801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151</xdr:row>
      <xdr:rowOff>95250</xdr:rowOff>
    </xdr:from>
    <xdr:to>
      <xdr:col>0</xdr:col>
      <xdr:colOff>171450</xdr:colOff>
      <xdr:row>152</xdr:row>
      <xdr:rowOff>57150</xdr:rowOff>
    </xdr:to>
    <xdr:sp macro="" textlink="">
      <xdr:nvSpPr>
        <xdr:cNvPr id="38" name="テキスト 2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0" y="17697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161</xdr:row>
      <xdr:rowOff>95250</xdr:rowOff>
    </xdr:from>
    <xdr:to>
      <xdr:col>0</xdr:col>
      <xdr:colOff>171450</xdr:colOff>
      <xdr:row>162</xdr:row>
      <xdr:rowOff>57150</xdr:rowOff>
    </xdr:to>
    <xdr:sp macro="" textlink="">
      <xdr:nvSpPr>
        <xdr:cNvPr id="39" name="テキスト 2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0" y="19602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171</xdr:row>
      <xdr:rowOff>104775</xdr:rowOff>
    </xdr:from>
    <xdr:to>
      <xdr:col>0</xdr:col>
      <xdr:colOff>171450</xdr:colOff>
      <xdr:row>172</xdr:row>
      <xdr:rowOff>66675</xdr:rowOff>
    </xdr:to>
    <xdr:sp macro="" textlink="">
      <xdr:nvSpPr>
        <xdr:cNvPr id="40" name="テキスト 2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0" y="21516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189</xdr:row>
      <xdr:rowOff>95250</xdr:rowOff>
    </xdr:from>
    <xdr:to>
      <xdr:col>0</xdr:col>
      <xdr:colOff>180975</xdr:colOff>
      <xdr:row>190</xdr:row>
      <xdr:rowOff>57150</xdr:rowOff>
    </xdr:to>
    <xdr:sp macro="" textlink="">
      <xdr:nvSpPr>
        <xdr:cNvPr id="41" name="テキスト 1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0" y="13887450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199</xdr:row>
      <xdr:rowOff>104775</xdr:rowOff>
    </xdr:from>
    <xdr:to>
      <xdr:col>0</xdr:col>
      <xdr:colOff>180975</xdr:colOff>
      <xdr:row>200</xdr:row>
      <xdr:rowOff>66675</xdr:rowOff>
    </xdr:to>
    <xdr:sp macro="" textlink="">
      <xdr:nvSpPr>
        <xdr:cNvPr id="42" name="テキスト 19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9525" y="15801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209</xdr:row>
      <xdr:rowOff>95250</xdr:rowOff>
    </xdr:from>
    <xdr:to>
      <xdr:col>0</xdr:col>
      <xdr:colOff>171450</xdr:colOff>
      <xdr:row>210</xdr:row>
      <xdr:rowOff>57150</xdr:rowOff>
    </xdr:to>
    <xdr:sp macro="" textlink="">
      <xdr:nvSpPr>
        <xdr:cNvPr id="43" name="テキスト 20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0" y="17697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219</xdr:row>
      <xdr:rowOff>95250</xdr:rowOff>
    </xdr:from>
    <xdr:to>
      <xdr:col>0</xdr:col>
      <xdr:colOff>171450</xdr:colOff>
      <xdr:row>220</xdr:row>
      <xdr:rowOff>57150</xdr:rowOff>
    </xdr:to>
    <xdr:sp macro="" textlink="">
      <xdr:nvSpPr>
        <xdr:cNvPr id="44" name="テキスト 2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0" y="19602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229</xdr:row>
      <xdr:rowOff>104775</xdr:rowOff>
    </xdr:from>
    <xdr:to>
      <xdr:col>0</xdr:col>
      <xdr:colOff>171450</xdr:colOff>
      <xdr:row>230</xdr:row>
      <xdr:rowOff>66675</xdr:rowOff>
    </xdr:to>
    <xdr:sp macro="" textlink="">
      <xdr:nvSpPr>
        <xdr:cNvPr id="45" name="テキスト 2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0" y="21516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247</xdr:row>
      <xdr:rowOff>95250</xdr:rowOff>
    </xdr:from>
    <xdr:to>
      <xdr:col>0</xdr:col>
      <xdr:colOff>180975</xdr:colOff>
      <xdr:row>248</xdr:row>
      <xdr:rowOff>57150</xdr:rowOff>
    </xdr:to>
    <xdr:sp macro="" textlink="">
      <xdr:nvSpPr>
        <xdr:cNvPr id="46" name="テキスト 1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0" y="13887450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257</xdr:row>
      <xdr:rowOff>104775</xdr:rowOff>
    </xdr:from>
    <xdr:to>
      <xdr:col>0</xdr:col>
      <xdr:colOff>180975</xdr:colOff>
      <xdr:row>258</xdr:row>
      <xdr:rowOff>66675</xdr:rowOff>
    </xdr:to>
    <xdr:sp macro="" textlink="">
      <xdr:nvSpPr>
        <xdr:cNvPr id="47" name="テキスト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9525" y="15801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267</xdr:row>
      <xdr:rowOff>95250</xdr:rowOff>
    </xdr:from>
    <xdr:to>
      <xdr:col>0</xdr:col>
      <xdr:colOff>171450</xdr:colOff>
      <xdr:row>268</xdr:row>
      <xdr:rowOff>57150</xdr:rowOff>
    </xdr:to>
    <xdr:sp macro="" textlink="">
      <xdr:nvSpPr>
        <xdr:cNvPr id="48" name="テキスト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0" y="17697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277</xdr:row>
      <xdr:rowOff>95250</xdr:rowOff>
    </xdr:from>
    <xdr:to>
      <xdr:col>0</xdr:col>
      <xdr:colOff>171450</xdr:colOff>
      <xdr:row>278</xdr:row>
      <xdr:rowOff>57150</xdr:rowOff>
    </xdr:to>
    <xdr:sp macro="" textlink="">
      <xdr:nvSpPr>
        <xdr:cNvPr id="49" name="テキスト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0" y="1960245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287</xdr:row>
      <xdr:rowOff>104775</xdr:rowOff>
    </xdr:from>
    <xdr:to>
      <xdr:col>0</xdr:col>
      <xdr:colOff>171450</xdr:colOff>
      <xdr:row>288</xdr:row>
      <xdr:rowOff>66675</xdr:rowOff>
    </xdr:to>
    <xdr:sp macro="" textlink="">
      <xdr:nvSpPr>
        <xdr:cNvPr id="50" name="テキスト 2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0" y="215169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305</xdr:row>
      <xdr:rowOff>95250</xdr:rowOff>
    </xdr:from>
    <xdr:to>
      <xdr:col>0</xdr:col>
      <xdr:colOff>180975</xdr:colOff>
      <xdr:row>306</xdr:row>
      <xdr:rowOff>57150</xdr:rowOff>
    </xdr:to>
    <xdr:sp macro="" textlink="">
      <xdr:nvSpPr>
        <xdr:cNvPr id="51" name="テキスト 18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0" y="47653575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315</xdr:row>
      <xdr:rowOff>104775</xdr:rowOff>
    </xdr:from>
    <xdr:to>
      <xdr:col>0</xdr:col>
      <xdr:colOff>180975</xdr:colOff>
      <xdr:row>316</xdr:row>
      <xdr:rowOff>66675</xdr:rowOff>
    </xdr:to>
    <xdr:sp macro="" textlink="">
      <xdr:nvSpPr>
        <xdr:cNvPr id="52" name="テキスト 19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525" y="4956810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325</xdr:row>
      <xdr:rowOff>95250</xdr:rowOff>
    </xdr:from>
    <xdr:to>
      <xdr:col>0</xdr:col>
      <xdr:colOff>171450</xdr:colOff>
      <xdr:row>326</xdr:row>
      <xdr:rowOff>57150</xdr:rowOff>
    </xdr:to>
    <xdr:sp macro="" textlink="">
      <xdr:nvSpPr>
        <xdr:cNvPr id="53" name="テキスト 20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0" y="514635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335</xdr:row>
      <xdr:rowOff>95250</xdr:rowOff>
    </xdr:from>
    <xdr:to>
      <xdr:col>0</xdr:col>
      <xdr:colOff>171450</xdr:colOff>
      <xdr:row>336</xdr:row>
      <xdr:rowOff>57150</xdr:rowOff>
    </xdr:to>
    <xdr:sp macro="" textlink="">
      <xdr:nvSpPr>
        <xdr:cNvPr id="54" name="テキスト 2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0" y="533685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345</xdr:row>
      <xdr:rowOff>104775</xdr:rowOff>
    </xdr:from>
    <xdr:to>
      <xdr:col>0</xdr:col>
      <xdr:colOff>171450</xdr:colOff>
      <xdr:row>346</xdr:row>
      <xdr:rowOff>66675</xdr:rowOff>
    </xdr:to>
    <xdr:sp macro="" textlink="">
      <xdr:nvSpPr>
        <xdr:cNvPr id="55" name="テキスト 2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0" y="5528310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  <xdr:twoCellAnchor>
    <xdr:from>
      <xdr:col>0</xdr:col>
      <xdr:colOff>0</xdr:colOff>
      <xdr:row>363</xdr:row>
      <xdr:rowOff>95250</xdr:rowOff>
    </xdr:from>
    <xdr:to>
      <xdr:col>0</xdr:col>
      <xdr:colOff>180975</xdr:colOff>
      <xdr:row>364</xdr:row>
      <xdr:rowOff>57150</xdr:rowOff>
    </xdr:to>
    <xdr:sp macro="" textlink="">
      <xdr:nvSpPr>
        <xdr:cNvPr id="56" name="テキスト 1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0" y="47653575"/>
          <a:ext cx="1809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10</a:t>
          </a:r>
        </a:p>
      </xdr:txBody>
    </xdr:sp>
    <xdr:clientData/>
  </xdr:twoCellAnchor>
  <xdr:twoCellAnchor>
    <xdr:from>
      <xdr:col>0</xdr:col>
      <xdr:colOff>9525</xdr:colOff>
      <xdr:row>373</xdr:row>
      <xdr:rowOff>104775</xdr:rowOff>
    </xdr:from>
    <xdr:to>
      <xdr:col>0</xdr:col>
      <xdr:colOff>180975</xdr:colOff>
      <xdr:row>374</xdr:row>
      <xdr:rowOff>66675</xdr:rowOff>
    </xdr:to>
    <xdr:sp macro="" textlink="">
      <xdr:nvSpPr>
        <xdr:cNvPr id="57" name="テキスト 1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9525" y="4956810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20</a:t>
          </a:r>
        </a:p>
      </xdr:txBody>
    </xdr:sp>
    <xdr:clientData/>
  </xdr:twoCellAnchor>
  <xdr:twoCellAnchor>
    <xdr:from>
      <xdr:col>0</xdr:col>
      <xdr:colOff>0</xdr:colOff>
      <xdr:row>383</xdr:row>
      <xdr:rowOff>95250</xdr:rowOff>
    </xdr:from>
    <xdr:to>
      <xdr:col>0</xdr:col>
      <xdr:colOff>171450</xdr:colOff>
      <xdr:row>384</xdr:row>
      <xdr:rowOff>57150</xdr:rowOff>
    </xdr:to>
    <xdr:sp macro="" textlink="">
      <xdr:nvSpPr>
        <xdr:cNvPr id="58" name="テキスト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0" y="514635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30</a:t>
          </a:r>
        </a:p>
      </xdr:txBody>
    </xdr:sp>
    <xdr:clientData/>
  </xdr:twoCellAnchor>
  <xdr:twoCellAnchor>
    <xdr:from>
      <xdr:col>0</xdr:col>
      <xdr:colOff>0</xdr:colOff>
      <xdr:row>393</xdr:row>
      <xdr:rowOff>95250</xdr:rowOff>
    </xdr:from>
    <xdr:to>
      <xdr:col>0</xdr:col>
      <xdr:colOff>171450</xdr:colOff>
      <xdr:row>394</xdr:row>
      <xdr:rowOff>57150</xdr:rowOff>
    </xdr:to>
    <xdr:sp macro="" textlink="">
      <xdr:nvSpPr>
        <xdr:cNvPr id="59" name="テキスト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0" y="533685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40</a:t>
          </a:r>
        </a:p>
      </xdr:txBody>
    </xdr:sp>
    <xdr:clientData/>
  </xdr:twoCellAnchor>
  <xdr:twoCellAnchor>
    <xdr:from>
      <xdr:col>0</xdr:col>
      <xdr:colOff>0</xdr:colOff>
      <xdr:row>403</xdr:row>
      <xdr:rowOff>104775</xdr:rowOff>
    </xdr:from>
    <xdr:to>
      <xdr:col>0</xdr:col>
      <xdr:colOff>171450</xdr:colOff>
      <xdr:row>404</xdr:row>
      <xdr:rowOff>66675</xdr:rowOff>
    </xdr:to>
    <xdr:sp macro="" textlink="">
      <xdr:nvSpPr>
        <xdr:cNvPr id="60" name="テキスト 2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0" y="55283100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683172</xdr:colOff>
      <xdr:row>2</xdr:row>
      <xdr:rowOff>0</xdr:rowOff>
    </xdr:from>
    <xdr:to>
      <xdr:col>2</xdr:col>
      <xdr:colOff>402677</xdr:colOff>
      <xdr:row>4</xdr:row>
      <xdr:rowOff>50910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57C40-EF01-45C0-AE38-C8B4E4874CE2}"/>
            </a:ext>
          </a:extLst>
        </xdr:cNvPr>
        <xdr:cNvSpPr/>
      </xdr:nvSpPr>
      <xdr:spPr>
        <a:xfrm>
          <a:off x="683172" y="472966"/>
          <a:ext cx="1085850" cy="523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u="sng">
              <a:solidFill>
                <a:srgbClr val="FF0000"/>
              </a:solidFill>
            </a:rPr>
            <a:t>操作手順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qrz-jp2.com/clipmai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746A-A6A1-42A8-BCDA-56843FA58E82}">
  <sheetPr>
    <tabColor rgb="FFFF0000"/>
  </sheetPr>
  <dimension ref="A1:W1025"/>
  <sheetViews>
    <sheetView tabSelected="1" workbookViewId="0">
      <selection activeCell="N2" sqref="N2:O2"/>
    </sheetView>
  </sheetViews>
  <sheetFormatPr defaultColWidth="9" defaultRowHeight="18"/>
  <cols>
    <col min="1" max="1" width="9" style="7"/>
    <col min="2" max="2" width="19.75" style="7" customWidth="1"/>
    <col min="3" max="3" width="14" style="7" customWidth="1"/>
    <col min="4" max="6" width="9" style="7"/>
    <col min="7" max="7" width="11.25" style="7" customWidth="1"/>
    <col min="8" max="8" width="10.08203125" style="7" customWidth="1"/>
    <col min="9" max="12" width="9" style="7"/>
    <col min="13" max="13" width="12" style="7" customWidth="1"/>
    <col min="14" max="17" width="9" style="7"/>
    <col min="18" max="18" width="3.58203125" style="7" customWidth="1"/>
    <col min="19" max="19" width="11.33203125" style="7" customWidth="1"/>
    <col min="20" max="20" width="9" style="7"/>
    <col min="21" max="21" width="4.08203125" style="7" customWidth="1"/>
    <col min="22" max="22" width="9" style="7"/>
    <col min="23" max="23" width="9.33203125" style="7" bestFit="1" customWidth="1"/>
    <col min="24" max="16384" width="9" style="7"/>
  </cols>
  <sheetData>
    <row r="1" spans="1:23" ht="18.5" thickBot="1">
      <c r="C1" s="91"/>
      <c r="D1" s="160"/>
    </row>
    <row r="2" spans="1:23" ht="36.75" customHeight="1" thickBot="1">
      <c r="B2" s="97" t="s">
        <v>21</v>
      </c>
      <c r="C2"/>
      <c r="D2" s="167" t="s">
        <v>180</v>
      </c>
      <c r="E2" s="168"/>
      <c r="F2" s="168"/>
      <c r="G2" s="168"/>
      <c r="H2" s="168"/>
      <c r="I2" s="168"/>
      <c r="J2" s="169"/>
      <c r="K2"/>
      <c r="M2" s="114" t="s">
        <v>3</v>
      </c>
      <c r="N2" s="177"/>
      <c r="O2" s="178"/>
      <c r="P2" s="165" t="s">
        <v>110</v>
      </c>
      <c r="Q2" s="166"/>
      <c r="R2" s="179"/>
      <c r="S2" s="180"/>
      <c r="T2" s="181"/>
    </row>
    <row r="3" spans="1:23" ht="35.25" customHeight="1" thickBot="1">
      <c r="B3" s="98">
        <f>COUNTA(B10:B526)</f>
        <v>0</v>
      </c>
      <c r="C3"/>
      <c r="D3" s="170"/>
      <c r="E3" s="171"/>
      <c r="F3" s="171"/>
      <c r="G3" s="171"/>
      <c r="H3" s="171"/>
      <c r="I3" s="171"/>
      <c r="J3" s="172"/>
      <c r="K3"/>
      <c r="M3" s="115" t="s">
        <v>102</v>
      </c>
      <c r="N3" s="116" t="s">
        <v>103</v>
      </c>
      <c r="O3" s="92"/>
      <c r="P3" s="117" t="s">
        <v>104</v>
      </c>
      <c r="Q3" s="93"/>
      <c r="R3" s="182" t="s">
        <v>119</v>
      </c>
      <c r="S3" s="183"/>
      <c r="T3" s="184"/>
    </row>
    <row r="4" spans="1:23" ht="37.5" customHeight="1" thickBot="1">
      <c r="B4" s="99" t="str">
        <f>IF(B3-B6=0,"","コールに重複あり")</f>
        <v/>
      </c>
      <c r="C4"/>
      <c r="D4"/>
      <c r="E4"/>
      <c r="F4"/>
      <c r="G4" s="100" t="str">
        <f>IF(B3-G6=0,"","異常あり")</f>
        <v/>
      </c>
      <c r="H4" s="99" t="str">
        <f>IF(B3-H6=0,"","異常あり")</f>
        <v/>
      </c>
      <c r="I4"/>
      <c r="J4"/>
      <c r="K4" s="185" t="str">
        <f>IF(LEFT(N2,6)&lt;&gt;"",IF(COUNTIF(会員一覧!#REF!,N2),"メンバー局","一般局"),"")</f>
        <v/>
      </c>
      <c r="L4" s="186"/>
      <c r="M4" s="115" t="s">
        <v>109</v>
      </c>
      <c r="N4" s="179"/>
      <c r="O4" s="180"/>
      <c r="P4" s="180"/>
      <c r="Q4" s="180"/>
      <c r="R4" s="180"/>
      <c r="S4" s="180"/>
      <c r="T4" s="181"/>
    </row>
    <row r="5" spans="1:23" ht="78" customHeight="1">
      <c r="B5" s="101" t="s">
        <v>105</v>
      </c>
      <c r="C5" s="102" t="s">
        <v>106</v>
      </c>
      <c r="D5" s="103" t="s">
        <v>108</v>
      </c>
      <c r="E5" s="104"/>
      <c r="F5"/>
      <c r="G5" s="105" t="s">
        <v>22</v>
      </c>
      <c r="H5" s="105" t="s">
        <v>23</v>
      </c>
      <c r="I5"/>
      <c r="J5" s="173" t="s">
        <v>107</v>
      </c>
      <c r="K5" s="174"/>
      <c r="L5"/>
      <c r="M5"/>
      <c r="N5"/>
      <c r="O5"/>
      <c r="P5"/>
      <c r="Q5"/>
      <c r="R5"/>
      <c r="S5" s="104"/>
      <c r="T5" s="104"/>
      <c r="U5"/>
    </row>
    <row r="6" spans="1:23" ht="33" thickBot="1">
      <c r="B6" s="106">
        <f>SUMPRODUCT(($B10:$B$931&lt;&gt;"")/COUNTIF($B10:$B931,$B10:$B$931&amp;""))</f>
        <v>0</v>
      </c>
      <c r="C6" s="107">
        <f>SUM($S10:$S$930)</f>
        <v>0</v>
      </c>
      <c r="D6" s="108">
        <f>SUMPRODUCT(($C10:$C$931&lt;&gt;"")/COUNTIF($C10:$C$931,$C10:$C931&amp;""))</f>
        <v>0</v>
      </c>
      <c r="E6" s="109"/>
      <c r="F6"/>
      <c r="G6" s="110">
        <f>COUNTIFS($W10:$W$931,"&gt;=144",$W10:$W$931,"&lt;145")</f>
        <v>0</v>
      </c>
      <c r="H6" s="110">
        <f>COUNTIF($H10:$H$931,"SSB")</f>
        <v>0</v>
      </c>
      <c r="I6"/>
      <c r="J6" s="175">
        <f>B6*C6*D6</f>
        <v>0</v>
      </c>
      <c r="K6" s="176"/>
      <c r="L6"/>
      <c r="M6"/>
      <c r="N6"/>
      <c r="O6"/>
      <c r="P6"/>
      <c r="Q6"/>
      <c r="R6"/>
      <c r="S6"/>
      <c r="T6"/>
      <c r="U6"/>
    </row>
    <row r="7" spans="1:23" ht="30" customHeight="1">
      <c r="B7" s="153"/>
      <c r="C7" s="15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 s="111"/>
      <c r="T7"/>
      <c r="U7"/>
    </row>
    <row r="8" spans="1:23" ht="30" customHeight="1" thickBot="1">
      <c r="B8" s="153"/>
      <c r="C8" s="154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11"/>
      <c r="T8"/>
      <c r="U8"/>
    </row>
    <row r="9" spans="1:23" ht="36.5" thickBot="1">
      <c r="B9" s="112" t="s">
        <v>9</v>
      </c>
      <c r="C9" s="112" t="s">
        <v>10</v>
      </c>
      <c r="D9" s="113" t="s">
        <v>6</v>
      </c>
      <c r="E9" s="113" t="s">
        <v>19</v>
      </c>
      <c r="F9" s="113" t="s">
        <v>20</v>
      </c>
      <c r="G9" s="112" t="s">
        <v>11</v>
      </c>
      <c r="H9" s="112" t="s">
        <v>12</v>
      </c>
      <c r="I9" s="113" t="s">
        <v>13</v>
      </c>
      <c r="J9" s="113" t="s">
        <v>14</v>
      </c>
      <c r="K9" s="113" t="s">
        <v>15</v>
      </c>
      <c r="L9" s="113" t="s">
        <v>4</v>
      </c>
      <c r="M9" s="113" t="s">
        <v>5</v>
      </c>
      <c r="N9" s="113" t="s">
        <v>16</v>
      </c>
      <c r="O9" s="113" t="s">
        <v>17</v>
      </c>
      <c r="P9" s="113" t="s">
        <v>18</v>
      </c>
      <c r="Q9" s="113"/>
      <c r="S9" s="165" t="s">
        <v>8</v>
      </c>
      <c r="T9" s="166"/>
    </row>
    <row r="10" spans="1:23">
      <c r="A10" s="94" t="str">
        <f>IF($V10&lt;&gt;"",IF(COUNTIF($V$10:$V$930,$V10)&gt;1,"重複",""),"")</f>
        <v/>
      </c>
      <c r="B10" s="162"/>
      <c r="C10" s="15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S10" s="95" t="str">
        <f>IF(LEFT($V10,6)&lt;&gt;"",IF(COUNTIF(会員一覧!$E$4:$E$97,$V10),5,1),"")</f>
        <v/>
      </c>
      <c r="T10" s="163" t="str">
        <f>IF(LEFT($V10,6)&lt;&gt;"",IF(COUNTIF(会員一覧!$E$4:$E$97,$V10),"メンバー",""),"")</f>
        <v/>
      </c>
      <c r="V10" s="150" t="str">
        <f t="shared" ref="V10" si="0">LEFT(B10,6)</f>
        <v/>
      </c>
      <c r="W10" s="161" t="e">
        <f t="shared" ref="W10" si="1">ASC(G10)+0</f>
        <v>#VALUE!</v>
      </c>
    </row>
    <row r="11" spans="1:23">
      <c r="A11" s="94" t="str">
        <f t="shared" ref="A11:A74" si="2">IF($V11&lt;&gt;"",IF(COUNTIF($V$10:$V$930,$V11)&gt;1,"重複",""),"")</f>
        <v/>
      </c>
      <c r="B11" s="8"/>
      <c r="C11" s="15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S11" s="95" t="str">
        <f>IF(LEFT($V11,6)&lt;&gt;"",IF(COUNTIF(会員一覧!$E$4:$E$97,$V11),5,1),"")</f>
        <v/>
      </c>
      <c r="T11" s="96" t="str">
        <f>IF(LEFT($V11,6)&lt;&gt;"",IF(COUNTIF(会員一覧!$E$4:$E$97,$V11),"メンバー",""),"")</f>
        <v/>
      </c>
      <c r="V11" s="150" t="str">
        <f t="shared" ref="V11:V74" si="3">LEFT(B11,6)</f>
        <v/>
      </c>
      <c r="W11" s="161" t="e">
        <f t="shared" ref="W11:W74" si="4">ASC(G11)+0</f>
        <v>#VALUE!</v>
      </c>
    </row>
    <row r="12" spans="1:23">
      <c r="A12" s="94" t="str">
        <f t="shared" si="2"/>
        <v/>
      </c>
      <c r="B12" s="8"/>
      <c r="C12" s="15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S12" s="95" t="str">
        <f>IF(LEFT($V12,6)&lt;&gt;"",IF(COUNTIF(会員一覧!$E$4:$E$97,$V12),5,1),"")</f>
        <v/>
      </c>
      <c r="T12" s="96" t="str">
        <f>IF(LEFT($V12,6)&lt;&gt;"",IF(COUNTIF(会員一覧!$E$4:$E$97,$V12),"メンバー",""),"")</f>
        <v/>
      </c>
      <c r="V12" s="150" t="str">
        <f t="shared" si="3"/>
        <v/>
      </c>
      <c r="W12" s="161" t="e">
        <f t="shared" si="4"/>
        <v>#VALUE!</v>
      </c>
    </row>
    <row r="13" spans="1:23">
      <c r="A13" s="94" t="str">
        <f t="shared" si="2"/>
        <v/>
      </c>
      <c r="B13" s="8"/>
      <c r="C13" s="15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S13" s="95" t="str">
        <f>IF(LEFT($V13,6)&lt;&gt;"",IF(COUNTIF(会員一覧!$E$4:$E$97,$V13),5,1),"")</f>
        <v/>
      </c>
      <c r="T13" s="96" t="str">
        <f>IF(LEFT($V13,6)&lt;&gt;"",IF(COUNTIF(会員一覧!$E$4:$E$97,$V13),"メンバー",""),"")</f>
        <v/>
      </c>
      <c r="V13" s="150" t="str">
        <f t="shared" si="3"/>
        <v/>
      </c>
      <c r="W13" s="161" t="e">
        <f t="shared" si="4"/>
        <v>#VALUE!</v>
      </c>
    </row>
    <row r="14" spans="1:23">
      <c r="A14" s="94" t="str">
        <f t="shared" si="2"/>
        <v/>
      </c>
      <c r="B14" s="8"/>
      <c r="C14" s="15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95" t="str">
        <f>IF(LEFT($V14,6)&lt;&gt;"",IF(COUNTIF(会員一覧!$E$4:$E$97,$V14),5,1),"")</f>
        <v/>
      </c>
      <c r="T14" s="96" t="str">
        <f>IF(LEFT($V14,6)&lt;&gt;"",IF(COUNTIF(会員一覧!$E$4:$E$97,$V14),"メンバー",""),"")</f>
        <v/>
      </c>
      <c r="V14" s="150" t="str">
        <f t="shared" si="3"/>
        <v/>
      </c>
      <c r="W14" s="161" t="e">
        <f t="shared" si="4"/>
        <v>#VALUE!</v>
      </c>
    </row>
    <row r="15" spans="1:23">
      <c r="A15" s="94" t="str">
        <f t="shared" si="2"/>
        <v/>
      </c>
      <c r="B15" s="8"/>
      <c r="C15" s="15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S15" s="95" t="str">
        <f>IF(LEFT($V15,6)&lt;&gt;"",IF(COUNTIF(会員一覧!$E$4:$E$97,$V15),5,1),"")</f>
        <v/>
      </c>
      <c r="T15" s="96" t="str">
        <f>IF(LEFT($V15,6)&lt;&gt;"",IF(COUNTIF(会員一覧!$E$4:$E$97,$V15),"メンバー",""),"")</f>
        <v/>
      </c>
      <c r="V15" s="150" t="str">
        <f t="shared" si="3"/>
        <v/>
      </c>
      <c r="W15" s="161" t="e">
        <f t="shared" si="4"/>
        <v>#VALUE!</v>
      </c>
    </row>
    <row r="16" spans="1:23">
      <c r="A16" s="94" t="str">
        <f t="shared" si="2"/>
        <v/>
      </c>
      <c r="B16" s="8"/>
      <c r="C16" s="15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S16" s="95" t="str">
        <f>IF(LEFT($V16,6)&lt;&gt;"",IF(COUNTIF(会員一覧!$E$4:$E$97,$V16),5,1),"")</f>
        <v/>
      </c>
      <c r="T16" s="96" t="str">
        <f>IF(LEFT($V16,6)&lt;&gt;"",IF(COUNTIF(会員一覧!$E$4:$E$97,$V16),"メンバー",""),"")</f>
        <v/>
      </c>
      <c r="V16" s="150" t="str">
        <f t="shared" si="3"/>
        <v/>
      </c>
      <c r="W16" s="161" t="e">
        <f t="shared" si="4"/>
        <v>#VALUE!</v>
      </c>
    </row>
    <row r="17" spans="1:23">
      <c r="A17" s="94" t="str">
        <f t="shared" si="2"/>
        <v/>
      </c>
      <c r="B17" s="8"/>
      <c r="C17" s="15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S17" s="95" t="str">
        <f>IF(LEFT($V17,6)&lt;&gt;"",IF(COUNTIF(会員一覧!$E$4:$E$97,$V17),5,1),"")</f>
        <v/>
      </c>
      <c r="T17" s="96" t="str">
        <f>IF(LEFT($V17,6)&lt;&gt;"",IF(COUNTIF(会員一覧!$E$4:$E$97,$V17),"メンバー",""),"")</f>
        <v/>
      </c>
      <c r="V17" s="150" t="str">
        <f t="shared" si="3"/>
        <v/>
      </c>
      <c r="W17" s="161" t="e">
        <f t="shared" si="4"/>
        <v>#VALUE!</v>
      </c>
    </row>
    <row r="18" spans="1:23">
      <c r="A18" s="94" t="str">
        <f t="shared" si="2"/>
        <v/>
      </c>
      <c r="B18" s="8"/>
      <c r="C18" s="15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S18" s="95" t="str">
        <f>IF(LEFT($V18,6)&lt;&gt;"",IF(COUNTIF(会員一覧!$E$4:$E$97,$V18),5,1),"")</f>
        <v/>
      </c>
      <c r="T18" s="96" t="str">
        <f>IF(LEFT($V18,6)&lt;&gt;"",IF(COUNTIF(会員一覧!$E$4:$E$97,$V18),"メンバー",""),"")</f>
        <v/>
      </c>
      <c r="V18" s="150" t="str">
        <f t="shared" si="3"/>
        <v/>
      </c>
      <c r="W18" s="161" t="e">
        <f t="shared" si="4"/>
        <v>#VALUE!</v>
      </c>
    </row>
    <row r="19" spans="1:23">
      <c r="A19" s="94" t="str">
        <f t="shared" si="2"/>
        <v/>
      </c>
      <c r="B19" s="8"/>
      <c r="C19" s="15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S19" s="95" t="str">
        <f>IF(LEFT($V19,6)&lt;&gt;"",IF(COUNTIF(会員一覧!$E$4:$E$97,$V19),5,1),"")</f>
        <v/>
      </c>
      <c r="T19" s="96" t="str">
        <f>IF(LEFT($V19,6)&lt;&gt;"",IF(COUNTIF(会員一覧!$E$4:$E$97,$V19),"メンバー",""),"")</f>
        <v/>
      </c>
      <c r="V19" s="150" t="str">
        <f t="shared" si="3"/>
        <v/>
      </c>
      <c r="W19" s="161" t="e">
        <f t="shared" si="4"/>
        <v>#VALUE!</v>
      </c>
    </row>
    <row r="20" spans="1:23">
      <c r="A20" s="94" t="str">
        <f t="shared" si="2"/>
        <v/>
      </c>
      <c r="B20" s="8"/>
      <c r="C20" s="15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S20" s="95" t="str">
        <f>IF(LEFT($V20,6)&lt;&gt;"",IF(COUNTIF(会員一覧!$E$4:$E$97,$V20),5,1),"")</f>
        <v/>
      </c>
      <c r="T20" s="96" t="str">
        <f>IF(LEFT($V20,6)&lt;&gt;"",IF(COUNTIF(会員一覧!$E$4:$E$97,$V20),"メンバー",""),"")</f>
        <v/>
      </c>
      <c r="V20" s="150" t="str">
        <f t="shared" si="3"/>
        <v/>
      </c>
      <c r="W20" s="161" t="e">
        <f t="shared" si="4"/>
        <v>#VALUE!</v>
      </c>
    </row>
    <row r="21" spans="1:23">
      <c r="A21" s="94" t="str">
        <f t="shared" si="2"/>
        <v/>
      </c>
      <c r="B21" s="8"/>
      <c r="C21" s="15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S21" s="95" t="str">
        <f>IF(LEFT($V21,6)&lt;&gt;"",IF(COUNTIF(会員一覧!$E$4:$E$97,$V21),5,1),"")</f>
        <v/>
      </c>
      <c r="T21" s="96" t="str">
        <f>IF(LEFT($V21,6)&lt;&gt;"",IF(COUNTIF(会員一覧!$E$4:$E$97,$V21),"メンバー",""),"")</f>
        <v/>
      </c>
      <c r="V21" s="150" t="str">
        <f t="shared" si="3"/>
        <v/>
      </c>
      <c r="W21" s="161" t="e">
        <f t="shared" si="4"/>
        <v>#VALUE!</v>
      </c>
    </row>
    <row r="22" spans="1:23">
      <c r="A22" s="94" t="str">
        <f t="shared" si="2"/>
        <v/>
      </c>
      <c r="B22" s="8"/>
      <c r="C22" s="15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S22" s="95" t="str">
        <f>IF(LEFT($V22,6)&lt;&gt;"",IF(COUNTIF(会員一覧!$E$4:$E$97,$V22),5,1),"")</f>
        <v/>
      </c>
      <c r="T22" s="96" t="str">
        <f>IF(LEFT($V22,6)&lt;&gt;"",IF(COUNTIF(会員一覧!$E$4:$E$97,$V22),"メンバー",""),"")</f>
        <v/>
      </c>
      <c r="V22" s="150" t="str">
        <f t="shared" si="3"/>
        <v/>
      </c>
      <c r="W22" s="161" t="e">
        <f t="shared" si="4"/>
        <v>#VALUE!</v>
      </c>
    </row>
    <row r="23" spans="1:23">
      <c r="A23" s="94" t="str">
        <f t="shared" si="2"/>
        <v/>
      </c>
      <c r="B23" s="8"/>
      <c r="C23" s="15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S23" s="95" t="str">
        <f>IF(LEFT($V23,6)&lt;&gt;"",IF(COUNTIF(会員一覧!$E$4:$E$97,$V23),5,1),"")</f>
        <v/>
      </c>
      <c r="T23" s="96" t="str">
        <f>IF(LEFT($V23,6)&lt;&gt;"",IF(COUNTIF(会員一覧!$E$4:$E$97,$V23),"メンバー",""),"")</f>
        <v/>
      </c>
      <c r="V23" s="150" t="str">
        <f t="shared" si="3"/>
        <v/>
      </c>
      <c r="W23" s="161" t="e">
        <f t="shared" si="4"/>
        <v>#VALUE!</v>
      </c>
    </row>
    <row r="24" spans="1:23">
      <c r="A24" s="94" t="str">
        <f t="shared" si="2"/>
        <v/>
      </c>
      <c r="B24" s="8"/>
      <c r="C24" s="15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S24" s="95" t="str">
        <f>IF(LEFT($V24,6)&lt;&gt;"",IF(COUNTIF(会員一覧!$E$4:$E$97,$V24),5,1),"")</f>
        <v/>
      </c>
      <c r="T24" s="96" t="str">
        <f>IF(LEFT($V24,6)&lt;&gt;"",IF(COUNTIF(会員一覧!$E$4:$E$97,$V24),"メンバー",""),"")</f>
        <v/>
      </c>
      <c r="V24" s="150" t="str">
        <f t="shared" si="3"/>
        <v/>
      </c>
      <c r="W24" s="161" t="e">
        <f t="shared" si="4"/>
        <v>#VALUE!</v>
      </c>
    </row>
    <row r="25" spans="1:23">
      <c r="A25" s="94" t="str">
        <f t="shared" si="2"/>
        <v/>
      </c>
      <c r="B25" s="8"/>
      <c r="C25" s="15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S25" s="95" t="str">
        <f>IF(LEFT($V25,6)&lt;&gt;"",IF(COUNTIF(会員一覧!$E$4:$E$97,$V25),5,1),"")</f>
        <v/>
      </c>
      <c r="T25" s="96" t="str">
        <f>IF(LEFT($V25,6)&lt;&gt;"",IF(COUNTIF(会員一覧!$E$4:$E$97,$V25),"メンバー",""),"")</f>
        <v/>
      </c>
      <c r="V25" s="150" t="str">
        <f t="shared" si="3"/>
        <v/>
      </c>
      <c r="W25" s="161" t="e">
        <f t="shared" si="4"/>
        <v>#VALUE!</v>
      </c>
    </row>
    <row r="26" spans="1:23">
      <c r="A26" s="94" t="str">
        <f t="shared" si="2"/>
        <v/>
      </c>
      <c r="B26" s="8"/>
      <c r="C26" s="15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S26" s="95" t="str">
        <f>IF(LEFT($V26,6)&lt;&gt;"",IF(COUNTIF(会員一覧!$E$4:$E$97,$V26),5,1),"")</f>
        <v/>
      </c>
      <c r="T26" s="96" t="str">
        <f>IF(LEFT($V26,6)&lt;&gt;"",IF(COUNTIF(会員一覧!$E$4:$E$97,$V26),"メンバー",""),"")</f>
        <v/>
      </c>
      <c r="V26" s="150" t="str">
        <f t="shared" si="3"/>
        <v/>
      </c>
      <c r="W26" s="161" t="e">
        <f t="shared" si="4"/>
        <v>#VALUE!</v>
      </c>
    </row>
    <row r="27" spans="1:23">
      <c r="A27" s="94" t="str">
        <f t="shared" si="2"/>
        <v/>
      </c>
      <c r="B27" s="8"/>
      <c r="C27" s="15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 s="95" t="str">
        <f>IF(LEFT($V27,6)&lt;&gt;"",IF(COUNTIF(会員一覧!$E$4:$E$97,$V27),5,1),"")</f>
        <v/>
      </c>
      <c r="T27" s="96" t="str">
        <f>IF(LEFT($V27,6)&lt;&gt;"",IF(COUNTIF(会員一覧!$E$4:$E$97,$V27),"メンバー",""),"")</f>
        <v/>
      </c>
      <c r="V27" s="150" t="str">
        <f t="shared" si="3"/>
        <v/>
      </c>
      <c r="W27" s="161" t="e">
        <f t="shared" si="4"/>
        <v>#VALUE!</v>
      </c>
    </row>
    <row r="28" spans="1:23">
      <c r="A28" s="94" t="str">
        <f t="shared" si="2"/>
        <v/>
      </c>
      <c r="B28" s="8"/>
      <c r="C28" s="15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95" t="str">
        <f>IF(LEFT($V28,6)&lt;&gt;"",IF(COUNTIF(会員一覧!$E$4:$E$97,$V28),5,1),"")</f>
        <v/>
      </c>
      <c r="T28" s="96" t="str">
        <f>IF(LEFT($V28,6)&lt;&gt;"",IF(COUNTIF(会員一覧!$E$4:$E$97,$V28),"メンバー",""),"")</f>
        <v/>
      </c>
      <c r="V28" s="150" t="str">
        <f t="shared" si="3"/>
        <v/>
      </c>
      <c r="W28" s="161" t="e">
        <f t="shared" si="4"/>
        <v>#VALUE!</v>
      </c>
    </row>
    <row r="29" spans="1:23">
      <c r="A29" s="94" t="str">
        <f t="shared" si="2"/>
        <v/>
      </c>
      <c r="B29" s="8"/>
      <c r="C29" s="15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S29" s="95" t="str">
        <f>IF(LEFT($V29,6)&lt;&gt;"",IF(COUNTIF(会員一覧!$E$4:$E$97,$V29),5,1),"")</f>
        <v/>
      </c>
      <c r="T29" s="96" t="str">
        <f>IF(LEFT($V29,6)&lt;&gt;"",IF(COUNTIF(会員一覧!$E$4:$E$97,$V29),"メンバー",""),"")</f>
        <v/>
      </c>
      <c r="V29" s="150" t="str">
        <f t="shared" si="3"/>
        <v/>
      </c>
      <c r="W29" s="161" t="e">
        <f t="shared" si="4"/>
        <v>#VALUE!</v>
      </c>
    </row>
    <row r="30" spans="1:23">
      <c r="A30" s="94" t="str">
        <f t="shared" si="2"/>
        <v/>
      </c>
      <c r="B30" s="8"/>
      <c r="C30" s="15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S30" s="95" t="str">
        <f>IF(LEFT($V30,6)&lt;&gt;"",IF(COUNTIF(会員一覧!$E$4:$E$97,$V30),5,1),"")</f>
        <v/>
      </c>
      <c r="T30" s="96" t="str">
        <f>IF(LEFT($V30,6)&lt;&gt;"",IF(COUNTIF(会員一覧!$E$4:$E$97,$V30),"メンバー",""),"")</f>
        <v/>
      </c>
      <c r="V30" s="150" t="str">
        <f t="shared" si="3"/>
        <v/>
      </c>
      <c r="W30" s="161" t="e">
        <f t="shared" si="4"/>
        <v>#VALUE!</v>
      </c>
    </row>
    <row r="31" spans="1:23">
      <c r="A31" s="94" t="str">
        <f t="shared" si="2"/>
        <v/>
      </c>
      <c r="B31" s="8"/>
      <c r="C31" s="15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S31" s="95" t="str">
        <f>IF(LEFT($V31,6)&lt;&gt;"",IF(COUNTIF(会員一覧!$E$4:$E$97,$V31),5,1),"")</f>
        <v/>
      </c>
      <c r="T31" s="96" t="str">
        <f>IF(LEFT($V31,6)&lt;&gt;"",IF(COUNTIF(会員一覧!$E$4:$E$97,$V31),"メンバー",""),"")</f>
        <v/>
      </c>
      <c r="V31" s="150" t="str">
        <f t="shared" si="3"/>
        <v/>
      </c>
      <c r="W31" s="161" t="e">
        <f t="shared" si="4"/>
        <v>#VALUE!</v>
      </c>
    </row>
    <row r="32" spans="1:23">
      <c r="A32" s="94" t="str">
        <f t="shared" si="2"/>
        <v/>
      </c>
      <c r="B32" s="8"/>
      <c r="C32" s="15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S32" s="95" t="str">
        <f>IF(LEFT($V32,6)&lt;&gt;"",IF(COUNTIF(会員一覧!$E$4:$E$97,$V32),5,1),"")</f>
        <v/>
      </c>
      <c r="T32" s="96" t="str">
        <f>IF(LEFT($V32,6)&lt;&gt;"",IF(COUNTIF(会員一覧!$E$4:$E$97,$V32),"メンバー",""),"")</f>
        <v/>
      </c>
      <c r="V32" s="150" t="str">
        <f t="shared" si="3"/>
        <v/>
      </c>
      <c r="W32" s="161" t="e">
        <f t="shared" si="4"/>
        <v>#VALUE!</v>
      </c>
    </row>
    <row r="33" spans="1:23">
      <c r="A33" s="94" t="str">
        <f t="shared" si="2"/>
        <v/>
      </c>
      <c r="B33" s="8"/>
      <c r="C33" s="15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S33" s="95" t="str">
        <f>IF(LEFT($V33,6)&lt;&gt;"",IF(COUNTIF(会員一覧!$E$4:$E$97,$V33),5,1),"")</f>
        <v/>
      </c>
      <c r="T33" s="96" t="str">
        <f>IF(LEFT($V33,6)&lt;&gt;"",IF(COUNTIF(会員一覧!$E$4:$E$97,$V33),"メンバー",""),"")</f>
        <v/>
      </c>
      <c r="V33" s="150" t="str">
        <f t="shared" si="3"/>
        <v/>
      </c>
      <c r="W33" s="161" t="e">
        <f t="shared" si="4"/>
        <v>#VALUE!</v>
      </c>
    </row>
    <row r="34" spans="1:23">
      <c r="A34" s="94" t="str">
        <f t="shared" si="2"/>
        <v/>
      </c>
      <c r="B34" s="8"/>
      <c r="C34" s="15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S34" s="95" t="str">
        <f>IF(LEFT($V34,6)&lt;&gt;"",IF(COUNTIF(会員一覧!$E$4:$E$97,$V34),5,1),"")</f>
        <v/>
      </c>
      <c r="T34" s="96" t="str">
        <f>IF(LEFT($V34,6)&lt;&gt;"",IF(COUNTIF(会員一覧!$E$4:$E$97,$V34),"メンバー",""),"")</f>
        <v/>
      </c>
      <c r="V34" s="150" t="str">
        <f t="shared" si="3"/>
        <v/>
      </c>
      <c r="W34" s="161" t="e">
        <f t="shared" si="4"/>
        <v>#VALUE!</v>
      </c>
    </row>
    <row r="35" spans="1:23">
      <c r="A35" s="94" t="str">
        <f t="shared" si="2"/>
        <v/>
      </c>
      <c r="B35" s="8"/>
      <c r="C35" s="15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S35" s="95" t="str">
        <f>IF(LEFT($V35,6)&lt;&gt;"",IF(COUNTIF(会員一覧!$E$4:$E$97,$V35),5,1),"")</f>
        <v/>
      </c>
      <c r="T35" s="96" t="str">
        <f>IF(LEFT($V35,6)&lt;&gt;"",IF(COUNTIF(会員一覧!$E$4:$E$97,$V35),"メンバー",""),"")</f>
        <v/>
      </c>
      <c r="V35" s="150" t="str">
        <f t="shared" si="3"/>
        <v/>
      </c>
      <c r="W35" s="161" t="e">
        <f t="shared" si="4"/>
        <v>#VALUE!</v>
      </c>
    </row>
    <row r="36" spans="1:23">
      <c r="A36" s="94" t="str">
        <f t="shared" si="2"/>
        <v/>
      </c>
      <c r="B36" s="8"/>
      <c r="C36" s="15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S36" s="95" t="str">
        <f>IF(LEFT($V36,6)&lt;&gt;"",IF(COUNTIF(会員一覧!$E$4:$E$97,$V36),5,1),"")</f>
        <v/>
      </c>
      <c r="T36" s="96" t="str">
        <f>IF(LEFT($V36,6)&lt;&gt;"",IF(COUNTIF(会員一覧!$E$4:$E$97,$V36),"メンバー",""),"")</f>
        <v/>
      </c>
      <c r="V36" s="150" t="str">
        <f t="shared" si="3"/>
        <v/>
      </c>
      <c r="W36" s="161" t="e">
        <f t="shared" si="4"/>
        <v>#VALUE!</v>
      </c>
    </row>
    <row r="37" spans="1:23">
      <c r="A37" s="94" t="str">
        <f t="shared" si="2"/>
        <v/>
      </c>
      <c r="B37" s="8"/>
      <c r="C37" s="15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S37" s="95" t="str">
        <f>IF(LEFT($V37,6)&lt;&gt;"",IF(COUNTIF(会員一覧!$E$4:$E$97,$V37),5,1),"")</f>
        <v/>
      </c>
      <c r="T37" s="96" t="str">
        <f>IF(LEFT($V37,6)&lt;&gt;"",IF(COUNTIF(会員一覧!$E$4:$E$97,$V37),"メンバー",""),"")</f>
        <v/>
      </c>
      <c r="V37" s="150" t="str">
        <f t="shared" si="3"/>
        <v/>
      </c>
      <c r="W37" s="161" t="e">
        <f t="shared" si="4"/>
        <v>#VALUE!</v>
      </c>
    </row>
    <row r="38" spans="1:23">
      <c r="A38" s="94" t="str">
        <f t="shared" si="2"/>
        <v/>
      </c>
      <c r="B38" s="8"/>
      <c r="C38" s="15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S38" s="95" t="str">
        <f>IF(LEFT($V38,6)&lt;&gt;"",IF(COUNTIF(会員一覧!$E$4:$E$97,$V38),5,1),"")</f>
        <v/>
      </c>
      <c r="T38" s="96" t="str">
        <f>IF(LEFT($V38,6)&lt;&gt;"",IF(COUNTIF(会員一覧!$E$4:$E$97,$V38),"メンバー",""),"")</f>
        <v/>
      </c>
      <c r="V38" s="150" t="str">
        <f t="shared" si="3"/>
        <v/>
      </c>
      <c r="W38" s="161" t="e">
        <f t="shared" si="4"/>
        <v>#VALUE!</v>
      </c>
    </row>
    <row r="39" spans="1:23">
      <c r="A39" s="94" t="str">
        <f t="shared" si="2"/>
        <v/>
      </c>
      <c r="B39" s="8"/>
      <c r="C39" s="15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S39" s="95" t="str">
        <f>IF(LEFT($V39,6)&lt;&gt;"",IF(COUNTIF(会員一覧!$E$4:$E$97,$V39),5,1),"")</f>
        <v/>
      </c>
      <c r="T39" s="96" t="str">
        <f>IF(LEFT($V39,6)&lt;&gt;"",IF(COUNTIF(会員一覧!$E$4:$E$97,$V39),"メンバー",""),"")</f>
        <v/>
      </c>
      <c r="V39" s="150" t="str">
        <f t="shared" si="3"/>
        <v/>
      </c>
      <c r="W39" s="161" t="e">
        <f t="shared" si="4"/>
        <v>#VALUE!</v>
      </c>
    </row>
    <row r="40" spans="1:23">
      <c r="A40" s="94" t="str">
        <f t="shared" si="2"/>
        <v/>
      </c>
      <c r="B40" s="8"/>
      <c r="C40" s="15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95" t="str">
        <f>IF(LEFT($V40,6)&lt;&gt;"",IF(COUNTIF(会員一覧!$E$4:$E$97,$V40),5,1),"")</f>
        <v/>
      </c>
      <c r="T40" s="96" t="str">
        <f>IF(LEFT($V40,6)&lt;&gt;"",IF(COUNTIF(会員一覧!$E$4:$E$97,$V40),"メンバー",""),"")</f>
        <v/>
      </c>
      <c r="V40" s="150" t="str">
        <f t="shared" si="3"/>
        <v/>
      </c>
      <c r="W40" s="161" t="e">
        <f t="shared" si="4"/>
        <v>#VALUE!</v>
      </c>
    </row>
    <row r="41" spans="1:23">
      <c r="A41" s="94" t="str">
        <f t="shared" si="2"/>
        <v/>
      </c>
      <c r="B41" s="8"/>
      <c r="C41" s="15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S41" s="95" t="str">
        <f>IF(LEFT($V41,6)&lt;&gt;"",IF(COUNTIF(会員一覧!$E$4:$E$97,$V41),5,1),"")</f>
        <v/>
      </c>
      <c r="T41" s="96" t="str">
        <f>IF(LEFT($V41,6)&lt;&gt;"",IF(COUNTIF(会員一覧!$E$4:$E$97,$V41),"メンバー",""),"")</f>
        <v/>
      </c>
      <c r="V41" s="150" t="str">
        <f t="shared" si="3"/>
        <v/>
      </c>
      <c r="W41" s="161" t="e">
        <f t="shared" si="4"/>
        <v>#VALUE!</v>
      </c>
    </row>
    <row r="42" spans="1:23">
      <c r="A42" s="94" t="str">
        <f t="shared" si="2"/>
        <v/>
      </c>
      <c r="B42" s="8"/>
      <c r="C42" s="15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S42" s="95" t="str">
        <f>IF(LEFT($V42,6)&lt;&gt;"",IF(COUNTIF(会員一覧!$E$4:$E$97,$V42),5,1),"")</f>
        <v/>
      </c>
      <c r="T42" s="96" t="str">
        <f>IF(LEFT($V42,6)&lt;&gt;"",IF(COUNTIF(会員一覧!$E$4:$E$97,$V42),"メンバー",""),"")</f>
        <v/>
      </c>
      <c r="V42" s="150" t="str">
        <f t="shared" si="3"/>
        <v/>
      </c>
      <c r="W42" s="161" t="e">
        <f t="shared" si="4"/>
        <v>#VALUE!</v>
      </c>
    </row>
    <row r="43" spans="1:23">
      <c r="A43" s="94" t="str">
        <f t="shared" si="2"/>
        <v/>
      </c>
      <c r="B43" s="8"/>
      <c r="C43" s="15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S43" s="95" t="str">
        <f>IF(LEFT($V43,6)&lt;&gt;"",IF(COUNTIF(会員一覧!$E$4:$E$97,$V43),5,1),"")</f>
        <v/>
      </c>
      <c r="T43" s="96" t="str">
        <f>IF(LEFT($V43,6)&lt;&gt;"",IF(COUNTIF(会員一覧!$E$4:$E$97,$V43),"メンバー",""),"")</f>
        <v/>
      </c>
      <c r="V43" s="150" t="str">
        <f t="shared" si="3"/>
        <v/>
      </c>
      <c r="W43" s="161" t="e">
        <f t="shared" si="4"/>
        <v>#VALUE!</v>
      </c>
    </row>
    <row r="44" spans="1:23">
      <c r="A44" s="94" t="str">
        <f t="shared" si="2"/>
        <v/>
      </c>
      <c r="B44" s="8"/>
      <c r="C44" s="15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S44" s="95" t="str">
        <f>IF(LEFT($V44,6)&lt;&gt;"",IF(COUNTIF(会員一覧!$E$4:$E$97,$V44),5,1),"")</f>
        <v/>
      </c>
      <c r="T44" s="96" t="str">
        <f>IF(LEFT($V44,6)&lt;&gt;"",IF(COUNTIF(会員一覧!$E$4:$E$97,$V44),"メンバー",""),"")</f>
        <v/>
      </c>
      <c r="V44" s="150" t="str">
        <f t="shared" si="3"/>
        <v/>
      </c>
      <c r="W44" s="161" t="e">
        <f t="shared" si="4"/>
        <v>#VALUE!</v>
      </c>
    </row>
    <row r="45" spans="1:23">
      <c r="A45" s="94" t="str">
        <f t="shared" si="2"/>
        <v/>
      </c>
      <c r="B45" s="8"/>
      <c r="C45" s="15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S45" s="95" t="str">
        <f>IF(LEFT($V45,6)&lt;&gt;"",IF(COUNTIF(会員一覧!$E$4:$E$97,$V45),5,1),"")</f>
        <v/>
      </c>
      <c r="T45" s="96" t="str">
        <f>IF(LEFT($V45,6)&lt;&gt;"",IF(COUNTIF(会員一覧!$E$4:$E$97,$V45),"メンバー",""),"")</f>
        <v/>
      </c>
      <c r="V45" s="150" t="str">
        <f t="shared" si="3"/>
        <v/>
      </c>
      <c r="W45" s="161" t="e">
        <f t="shared" si="4"/>
        <v>#VALUE!</v>
      </c>
    </row>
    <row r="46" spans="1:23">
      <c r="A46" s="94" t="str">
        <f t="shared" si="2"/>
        <v/>
      </c>
      <c r="B46" s="8"/>
      <c r="C46" s="15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S46" s="95" t="str">
        <f>IF(LEFT($V46,6)&lt;&gt;"",IF(COUNTIF(会員一覧!$E$4:$E$97,$V46),5,1),"")</f>
        <v/>
      </c>
      <c r="T46" s="96" t="str">
        <f>IF(LEFT($V46,6)&lt;&gt;"",IF(COUNTIF(会員一覧!$E$4:$E$97,$V46),"メンバー",""),"")</f>
        <v/>
      </c>
      <c r="V46" s="150" t="str">
        <f t="shared" si="3"/>
        <v/>
      </c>
      <c r="W46" s="161" t="e">
        <f t="shared" si="4"/>
        <v>#VALUE!</v>
      </c>
    </row>
    <row r="47" spans="1:23">
      <c r="A47" s="94" t="str">
        <f t="shared" si="2"/>
        <v/>
      </c>
      <c r="B47" s="8"/>
      <c r="C47" s="15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S47" s="95" t="str">
        <f>IF(LEFT($V47,6)&lt;&gt;"",IF(COUNTIF(会員一覧!$E$4:$E$97,$V47),5,1),"")</f>
        <v/>
      </c>
      <c r="T47" s="96" t="str">
        <f>IF(LEFT($V47,6)&lt;&gt;"",IF(COUNTIF(会員一覧!$E$4:$E$97,$V47),"メンバー",""),"")</f>
        <v/>
      </c>
      <c r="V47" s="150" t="str">
        <f t="shared" si="3"/>
        <v/>
      </c>
      <c r="W47" s="161" t="e">
        <f t="shared" si="4"/>
        <v>#VALUE!</v>
      </c>
    </row>
    <row r="48" spans="1:23">
      <c r="A48" s="94" t="str">
        <f t="shared" si="2"/>
        <v/>
      </c>
      <c r="B48" s="8"/>
      <c r="C48" s="15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S48" s="95" t="str">
        <f>IF(LEFT($V48,6)&lt;&gt;"",IF(COUNTIF(会員一覧!$E$4:$E$97,$V48),5,1),"")</f>
        <v/>
      </c>
      <c r="T48" s="96" t="str">
        <f>IF(LEFT($V48,6)&lt;&gt;"",IF(COUNTIF(会員一覧!$E$4:$E$97,$V48),"メンバー",""),"")</f>
        <v/>
      </c>
      <c r="V48" s="150" t="str">
        <f t="shared" si="3"/>
        <v/>
      </c>
      <c r="W48" s="161" t="e">
        <f t="shared" si="4"/>
        <v>#VALUE!</v>
      </c>
    </row>
    <row r="49" spans="1:23">
      <c r="A49" s="94" t="str">
        <f t="shared" si="2"/>
        <v/>
      </c>
      <c r="B49" s="8"/>
      <c r="C49" s="15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S49" s="95" t="str">
        <f>IF(LEFT($V49,6)&lt;&gt;"",IF(COUNTIF(会員一覧!$E$4:$E$97,$V49),5,1),"")</f>
        <v/>
      </c>
      <c r="T49" s="96" t="str">
        <f>IF(LEFT($V49,6)&lt;&gt;"",IF(COUNTIF(会員一覧!$E$4:$E$97,$V49),"メンバー",""),"")</f>
        <v/>
      </c>
      <c r="V49" s="150" t="str">
        <f t="shared" si="3"/>
        <v/>
      </c>
      <c r="W49" s="161" t="e">
        <f t="shared" si="4"/>
        <v>#VALUE!</v>
      </c>
    </row>
    <row r="50" spans="1:23">
      <c r="A50" s="94" t="str">
        <f t="shared" si="2"/>
        <v/>
      </c>
      <c r="B50" s="8"/>
      <c r="C50" s="15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S50" s="95" t="str">
        <f>IF(LEFT($V50,6)&lt;&gt;"",IF(COUNTIF(会員一覧!$E$4:$E$97,$V50),5,1),"")</f>
        <v/>
      </c>
      <c r="T50" s="96" t="str">
        <f>IF(LEFT($V50,6)&lt;&gt;"",IF(COUNTIF(会員一覧!$E$4:$E$97,$V50),"メンバー",""),"")</f>
        <v/>
      </c>
      <c r="V50" s="150" t="str">
        <f t="shared" si="3"/>
        <v/>
      </c>
      <c r="W50" s="161" t="e">
        <f t="shared" si="4"/>
        <v>#VALUE!</v>
      </c>
    </row>
    <row r="51" spans="1:23">
      <c r="A51" s="94" t="str">
        <f t="shared" si="2"/>
        <v/>
      </c>
      <c r="B51" s="8"/>
      <c r="C51" s="15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S51" s="95" t="str">
        <f>IF(LEFT($V51,6)&lt;&gt;"",IF(COUNTIF(会員一覧!$E$4:$E$97,$V51),5,1),"")</f>
        <v/>
      </c>
      <c r="T51" s="96" t="str">
        <f>IF(LEFT($V51,6)&lt;&gt;"",IF(COUNTIF(会員一覧!$E$4:$E$97,$V51),"メンバー",""),"")</f>
        <v/>
      </c>
      <c r="V51" s="150" t="str">
        <f t="shared" si="3"/>
        <v/>
      </c>
      <c r="W51" s="161" t="e">
        <f t="shared" si="4"/>
        <v>#VALUE!</v>
      </c>
    </row>
    <row r="52" spans="1:23">
      <c r="A52" s="94" t="str">
        <f t="shared" si="2"/>
        <v/>
      </c>
      <c r="B52" s="8"/>
      <c r="C52" s="15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S52" s="95" t="str">
        <f>IF(LEFT($V52,6)&lt;&gt;"",IF(COUNTIF(会員一覧!$E$4:$E$97,$V52),5,1),"")</f>
        <v/>
      </c>
      <c r="T52" s="96" t="str">
        <f>IF(LEFT($V52,6)&lt;&gt;"",IF(COUNTIF(会員一覧!$E$4:$E$97,$V52),"メンバー",""),"")</f>
        <v/>
      </c>
      <c r="V52" s="150" t="str">
        <f t="shared" si="3"/>
        <v/>
      </c>
      <c r="W52" s="161" t="e">
        <f t="shared" si="4"/>
        <v>#VALUE!</v>
      </c>
    </row>
    <row r="53" spans="1:23">
      <c r="A53" s="94" t="str">
        <f t="shared" si="2"/>
        <v/>
      </c>
      <c r="B53" s="8"/>
      <c r="C53" s="15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S53" s="95" t="str">
        <f>IF(LEFT($V53,6)&lt;&gt;"",IF(COUNTIF(会員一覧!$E$4:$E$97,$V53),5,1),"")</f>
        <v/>
      </c>
      <c r="T53" s="96" t="str">
        <f>IF(LEFT($V53,6)&lt;&gt;"",IF(COUNTIF(会員一覧!$E$4:$E$97,$V53),"メンバー",""),"")</f>
        <v/>
      </c>
      <c r="V53" s="150" t="str">
        <f t="shared" si="3"/>
        <v/>
      </c>
      <c r="W53" s="161" t="e">
        <f t="shared" si="4"/>
        <v>#VALUE!</v>
      </c>
    </row>
    <row r="54" spans="1:23">
      <c r="A54" s="94" t="str">
        <f t="shared" si="2"/>
        <v/>
      </c>
      <c r="B54" s="8"/>
      <c r="C54" s="15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S54" s="95" t="str">
        <f>IF(LEFT($V54,6)&lt;&gt;"",IF(COUNTIF(会員一覧!$E$4:$E$97,$V54),5,1),"")</f>
        <v/>
      </c>
      <c r="T54" s="96" t="str">
        <f>IF(LEFT($V54,6)&lt;&gt;"",IF(COUNTIF(会員一覧!$E$4:$E$97,$V54),"メンバー",""),"")</f>
        <v/>
      </c>
      <c r="V54" s="150" t="str">
        <f t="shared" si="3"/>
        <v/>
      </c>
      <c r="W54" s="161" t="e">
        <f t="shared" si="4"/>
        <v>#VALUE!</v>
      </c>
    </row>
    <row r="55" spans="1:23">
      <c r="A55" s="94" t="str">
        <f t="shared" si="2"/>
        <v/>
      </c>
      <c r="B55" s="8"/>
      <c r="C55" s="15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S55" s="95" t="str">
        <f>IF(LEFT($V55,6)&lt;&gt;"",IF(COUNTIF(会員一覧!$E$4:$E$97,$V55),5,1),"")</f>
        <v/>
      </c>
      <c r="T55" s="96" t="str">
        <f>IF(LEFT($V55,6)&lt;&gt;"",IF(COUNTIF(会員一覧!$E$4:$E$97,$V55),"メンバー",""),"")</f>
        <v/>
      </c>
      <c r="V55" s="150" t="str">
        <f t="shared" si="3"/>
        <v/>
      </c>
      <c r="W55" s="161" t="e">
        <f t="shared" si="4"/>
        <v>#VALUE!</v>
      </c>
    </row>
    <row r="56" spans="1:23">
      <c r="A56" s="94" t="str">
        <f t="shared" si="2"/>
        <v/>
      </c>
      <c r="B56" s="8"/>
      <c r="C56" s="15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S56" s="95" t="str">
        <f>IF(LEFT($V56,6)&lt;&gt;"",IF(COUNTIF(会員一覧!$E$4:$E$97,$V56),5,1),"")</f>
        <v/>
      </c>
      <c r="T56" s="96" t="str">
        <f>IF(LEFT($V56,6)&lt;&gt;"",IF(COUNTIF(会員一覧!$E$4:$E$97,$V56),"メンバー",""),"")</f>
        <v/>
      </c>
      <c r="V56" s="150" t="str">
        <f t="shared" si="3"/>
        <v/>
      </c>
      <c r="W56" s="161" t="e">
        <f t="shared" si="4"/>
        <v>#VALUE!</v>
      </c>
    </row>
    <row r="57" spans="1:23">
      <c r="A57" s="94" t="str">
        <f t="shared" si="2"/>
        <v/>
      </c>
      <c r="B57" s="8"/>
      <c r="C57" s="15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S57" s="95" t="str">
        <f>IF(LEFT($V57,6)&lt;&gt;"",IF(COUNTIF(会員一覧!$E$4:$E$97,$V57),5,1),"")</f>
        <v/>
      </c>
      <c r="T57" s="96" t="str">
        <f>IF(LEFT($V57,6)&lt;&gt;"",IF(COUNTIF(会員一覧!$E$4:$E$97,$V57),"メンバー",""),"")</f>
        <v/>
      </c>
      <c r="V57" s="150" t="str">
        <f t="shared" si="3"/>
        <v/>
      </c>
      <c r="W57" s="161" t="e">
        <f t="shared" si="4"/>
        <v>#VALUE!</v>
      </c>
    </row>
    <row r="58" spans="1:23">
      <c r="A58" s="94" t="str">
        <f t="shared" si="2"/>
        <v/>
      </c>
      <c r="B58" s="8"/>
      <c r="C58" s="15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S58" s="95" t="str">
        <f>IF(LEFT($V58,6)&lt;&gt;"",IF(COUNTIF(会員一覧!$E$4:$E$97,$V58),5,1),"")</f>
        <v/>
      </c>
      <c r="T58" s="96" t="str">
        <f>IF(LEFT($V58,6)&lt;&gt;"",IF(COUNTIF(会員一覧!$E$4:$E$97,$V58),"メンバー",""),"")</f>
        <v/>
      </c>
      <c r="V58" s="150" t="str">
        <f t="shared" si="3"/>
        <v/>
      </c>
      <c r="W58" s="161" t="e">
        <f t="shared" si="4"/>
        <v>#VALUE!</v>
      </c>
    </row>
    <row r="59" spans="1:23">
      <c r="A59" s="94" t="str">
        <f t="shared" si="2"/>
        <v/>
      </c>
      <c r="B59" s="8"/>
      <c r="C59" s="15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S59" s="95" t="str">
        <f>IF(LEFT($V59,6)&lt;&gt;"",IF(COUNTIF(会員一覧!$E$4:$E$97,$V59),5,1),"")</f>
        <v/>
      </c>
      <c r="T59" s="96" t="str">
        <f>IF(LEFT($V59,6)&lt;&gt;"",IF(COUNTIF(会員一覧!$E$4:$E$97,$V59),"メンバー",""),"")</f>
        <v/>
      </c>
      <c r="V59" s="150" t="str">
        <f t="shared" si="3"/>
        <v/>
      </c>
      <c r="W59" s="161" t="e">
        <f t="shared" si="4"/>
        <v>#VALUE!</v>
      </c>
    </row>
    <row r="60" spans="1:23">
      <c r="A60" s="94" t="str">
        <f t="shared" si="2"/>
        <v/>
      </c>
      <c r="B60" s="8"/>
      <c r="C60" s="15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S60" s="95" t="str">
        <f>IF(LEFT($V60,6)&lt;&gt;"",IF(COUNTIF(会員一覧!$E$4:$E$97,$V60),5,1),"")</f>
        <v/>
      </c>
      <c r="T60" s="96" t="str">
        <f>IF(LEFT($V60,6)&lt;&gt;"",IF(COUNTIF(会員一覧!$E$4:$E$97,$V60),"メンバー",""),"")</f>
        <v/>
      </c>
      <c r="V60" s="150" t="str">
        <f t="shared" si="3"/>
        <v/>
      </c>
      <c r="W60" s="161" t="e">
        <f t="shared" si="4"/>
        <v>#VALUE!</v>
      </c>
    </row>
    <row r="61" spans="1:23">
      <c r="A61" s="94" t="str">
        <f t="shared" si="2"/>
        <v/>
      </c>
      <c r="B61" s="8"/>
      <c r="C61" s="15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S61" s="95" t="str">
        <f>IF(LEFT($V61,6)&lt;&gt;"",IF(COUNTIF(会員一覧!$E$4:$E$97,$V61),5,1),"")</f>
        <v/>
      </c>
      <c r="T61" s="96" t="str">
        <f>IF(LEFT($V61,6)&lt;&gt;"",IF(COUNTIF(会員一覧!$E$4:$E$97,$V61),"メンバー",""),"")</f>
        <v/>
      </c>
      <c r="V61" s="150" t="str">
        <f t="shared" si="3"/>
        <v/>
      </c>
      <c r="W61" s="161" t="e">
        <f t="shared" si="4"/>
        <v>#VALUE!</v>
      </c>
    </row>
    <row r="62" spans="1:23">
      <c r="A62" s="94" t="str">
        <f t="shared" si="2"/>
        <v/>
      </c>
      <c r="B62" s="8"/>
      <c r="C62" s="15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S62" s="95" t="str">
        <f>IF(LEFT($V62,6)&lt;&gt;"",IF(COUNTIF(会員一覧!$E$4:$E$97,$V62),5,1),"")</f>
        <v/>
      </c>
      <c r="T62" s="96" t="str">
        <f>IF(LEFT($V62,6)&lt;&gt;"",IF(COUNTIF(会員一覧!$E$4:$E$97,$V62),"メンバー",""),"")</f>
        <v/>
      </c>
      <c r="V62" s="150" t="str">
        <f t="shared" si="3"/>
        <v/>
      </c>
      <c r="W62" s="161" t="e">
        <f t="shared" si="4"/>
        <v>#VALUE!</v>
      </c>
    </row>
    <row r="63" spans="1:23">
      <c r="A63" s="94" t="str">
        <f t="shared" si="2"/>
        <v/>
      </c>
      <c r="B63" s="8"/>
      <c r="C63" s="15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S63" s="95" t="str">
        <f>IF(LEFT($V63,6)&lt;&gt;"",IF(COUNTIF(会員一覧!$E$4:$E$97,$V63),5,1),"")</f>
        <v/>
      </c>
      <c r="T63" s="96" t="str">
        <f>IF(LEFT($V63,6)&lt;&gt;"",IF(COUNTIF(会員一覧!$E$4:$E$97,$V63),"メンバー",""),"")</f>
        <v/>
      </c>
      <c r="V63" s="150" t="str">
        <f t="shared" si="3"/>
        <v/>
      </c>
      <c r="W63" s="161" t="e">
        <f t="shared" si="4"/>
        <v>#VALUE!</v>
      </c>
    </row>
    <row r="64" spans="1:23">
      <c r="A64" s="94" t="str">
        <f t="shared" si="2"/>
        <v/>
      </c>
      <c r="B64" s="8"/>
      <c r="C64" s="15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S64" s="95" t="str">
        <f>IF(LEFT($V64,6)&lt;&gt;"",IF(COUNTIF(会員一覧!$E$4:$E$97,$V64),5,1),"")</f>
        <v/>
      </c>
      <c r="T64" s="96" t="str">
        <f>IF(LEFT($V64,6)&lt;&gt;"",IF(COUNTIF(会員一覧!$E$4:$E$97,$V64),"メンバー",""),"")</f>
        <v/>
      </c>
      <c r="V64" s="150" t="str">
        <f t="shared" si="3"/>
        <v/>
      </c>
      <c r="W64" s="161" t="e">
        <f t="shared" si="4"/>
        <v>#VALUE!</v>
      </c>
    </row>
    <row r="65" spans="1:23">
      <c r="A65" s="94" t="str">
        <f t="shared" si="2"/>
        <v/>
      </c>
      <c r="B65" s="8"/>
      <c r="C65" s="15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S65" s="95" t="str">
        <f>IF(LEFT($V65,6)&lt;&gt;"",IF(COUNTIF(会員一覧!$E$4:$E$97,$V65),5,1),"")</f>
        <v/>
      </c>
      <c r="T65" s="96" t="str">
        <f>IF(LEFT($V65,6)&lt;&gt;"",IF(COUNTIF(会員一覧!$E$4:$E$97,$V65),"メンバー",""),"")</f>
        <v/>
      </c>
      <c r="V65" s="150" t="str">
        <f t="shared" si="3"/>
        <v/>
      </c>
      <c r="W65" s="161" t="e">
        <f t="shared" si="4"/>
        <v>#VALUE!</v>
      </c>
    </row>
    <row r="66" spans="1:23">
      <c r="A66" s="94" t="str">
        <f t="shared" si="2"/>
        <v/>
      </c>
      <c r="B66" s="8"/>
      <c r="C66" s="15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S66" s="95" t="str">
        <f>IF(LEFT($V66,6)&lt;&gt;"",IF(COUNTIF(会員一覧!$E$4:$E$97,$V66),5,1),"")</f>
        <v/>
      </c>
      <c r="T66" s="96" t="str">
        <f>IF(LEFT($V66,6)&lt;&gt;"",IF(COUNTIF(会員一覧!$E$4:$E$97,$V66),"メンバー",""),"")</f>
        <v/>
      </c>
      <c r="V66" s="150" t="str">
        <f t="shared" si="3"/>
        <v/>
      </c>
      <c r="W66" s="161" t="e">
        <f t="shared" si="4"/>
        <v>#VALUE!</v>
      </c>
    </row>
    <row r="67" spans="1:23">
      <c r="A67" s="94" t="str">
        <f t="shared" si="2"/>
        <v/>
      </c>
      <c r="B67" s="8"/>
      <c r="C67" s="15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S67" s="95" t="str">
        <f>IF(LEFT($V67,6)&lt;&gt;"",IF(COUNTIF(会員一覧!$E$4:$E$97,$V67),5,1),"")</f>
        <v/>
      </c>
      <c r="T67" s="96" t="str">
        <f>IF(LEFT($V67,6)&lt;&gt;"",IF(COUNTIF(会員一覧!$E$4:$E$97,$V67),"メンバー",""),"")</f>
        <v/>
      </c>
      <c r="V67" s="150" t="str">
        <f t="shared" si="3"/>
        <v/>
      </c>
      <c r="W67" s="161" t="e">
        <f t="shared" si="4"/>
        <v>#VALUE!</v>
      </c>
    </row>
    <row r="68" spans="1:23">
      <c r="A68" s="94" t="str">
        <f t="shared" si="2"/>
        <v/>
      </c>
      <c r="B68" s="8"/>
      <c r="C68" s="15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S68" s="95" t="str">
        <f>IF(LEFT($V68,6)&lt;&gt;"",IF(COUNTIF(会員一覧!$E$4:$E$97,$V68),5,1),"")</f>
        <v/>
      </c>
      <c r="T68" s="96" t="str">
        <f>IF(LEFT($V68,6)&lt;&gt;"",IF(COUNTIF(会員一覧!$E$4:$E$97,$V68),"メンバー",""),"")</f>
        <v/>
      </c>
      <c r="V68" s="150" t="str">
        <f t="shared" si="3"/>
        <v/>
      </c>
      <c r="W68" s="161" t="e">
        <f t="shared" si="4"/>
        <v>#VALUE!</v>
      </c>
    </row>
    <row r="69" spans="1:23">
      <c r="A69" s="94" t="str">
        <f t="shared" si="2"/>
        <v/>
      </c>
      <c r="B69" s="8"/>
      <c r="C69" s="15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S69" s="95" t="str">
        <f>IF(LEFT($V69,6)&lt;&gt;"",IF(COUNTIF(会員一覧!$E$4:$E$97,$V69),5,1),"")</f>
        <v/>
      </c>
      <c r="T69" s="96" t="str">
        <f>IF(LEFT($V69,6)&lt;&gt;"",IF(COUNTIF(会員一覧!$E$4:$E$97,$V69),"メンバー",""),"")</f>
        <v/>
      </c>
      <c r="V69" s="150" t="str">
        <f t="shared" si="3"/>
        <v/>
      </c>
      <c r="W69" s="161" t="e">
        <f t="shared" si="4"/>
        <v>#VALUE!</v>
      </c>
    </row>
    <row r="70" spans="1:23">
      <c r="A70" s="94" t="str">
        <f t="shared" si="2"/>
        <v/>
      </c>
      <c r="B70" s="8"/>
      <c r="C70" s="15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S70" s="95" t="str">
        <f>IF(LEFT($V70,6)&lt;&gt;"",IF(COUNTIF(会員一覧!$E$4:$E$97,$V70),5,1),"")</f>
        <v/>
      </c>
      <c r="T70" s="96" t="str">
        <f>IF(LEFT($V70,6)&lt;&gt;"",IF(COUNTIF(会員一覧!$E$4:$E$97,$V70),"メンバー",""),"")</f>
        <v/>
      </c>
      <c r="V70" s="150" t="str">
        <f t="shared" si="3"/>
        <v/>
      </c>
      <c r="W70" s="161" t="e">
        <f t="shared" si="4"/>
        <v>#VALUE!</v>
      </c>
    </row>
    <row r="71" spans="1:23">
      <c r="A71" s="94" t="str">
        <f t="shared" si="2"/>
        <v/>
      </c>
      <c r="B71" s="8"/>
      <c r="C71" s="15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S71" s="95" t="str">
        <f>IF(LEFT($V71,6)&lt;&gt;"",IF(COUNTIF(会員一覧!$E$4:$E$97,$V71),5,1),"")</f>
        <v/>
      </c>
      <c r="T71" s="96" t="str">
        <f>IF(LEFT($V71,6)&lt;&gt;"",IF(COUNTIF(会員一覧!$E$4:$E$97,$V71),"メンバー",""),"")</f>
        <v/>
      </c>
      <c r="V71" s="150" t="str">
        <f t="shared" si="3"/>
        <v/>
      </c>
      <c r="W71" s="161" t="e">
        <f t="shared" si="4"/>
        <v>#VALUE!</v>
      </c>
    </row>
    <row r="72" spans="1:23">
      <c r="A72" s="94" t="str">
        <f t="shared" si="2"/>
        <v/>
      </c>
      <c r="B72" s="8"/>
      <c r="C72" s="15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S72" s="95" t="str">
        <f>IF(LEFT($V72,6)&lt;&gt;"",IF(COUNTIF(会員一覧!$E$4:$E$97,$V72),5,1),"")</f>
        <v/>
      </c>
      <c r="T72" s="96" t="str">
        <f>IF(LEFT($V72,6)&lt;&gt;"",IF(COUNTIF(会員一覧!$E$4:$E$97,$V72),"メンバー",""),"")</f>
        <v/>
      </c>
      <c r="V72" s="150" t="str">
        <f t="shared" si="3"/>
        <v/>
      </c>
      <c r="W72" s="161" t="e">
        <f t="shared" si="4"/>
        <v>#VALUE!</v>
      </c>
    </row>
    <row r="73" spans="1:23">
      <c r="A73" s="94" t="str">
        <f t="shared" si="2"/>
        <v/>
      </c>
      <c r="B73" s="8"/>
      <c r="C73" s="15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S73" s="95" t="str">
        <f>IF(LEFT($V73,6)&lt;&gt;"",IF(COUNTIF(会員一覧!$E$4:$E$97,$V73),5,1),"")</f>
        <v/>
      </c>
      <c r="T73" s="96" t="str">
        <f>IF(LEFT($V73,6)&lt;&gt;"",IF(COUNTIF(会員一覧!$E$4:$E$97,$V73),"メンバー",""),"")</f>
        <v/>
      </c>
      <c r="V73" s="150" t="str">
        <f t="shared" si="3"/>
        <v/>
      </c>
      <c r="W73" s="161" t="e">
        <f t="shared" si="4"/>
        <v>#VALUE!</v>
      </c>
    </row>
    <row r="74" spans="1:23">
      <c r="A74" s="94" t="str">
        <f t="shared" si="2"/>
        <v/>
      </c>
      <c r="B74" s="8"/>
      <c r="C74" s="15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S74" s="95" t="str">
        <f>IF(LEFT($V74,6)&lt;&gt;"",IF(COUNTIF(会員一覧!$E$4:$E$97,$V74),5,1),"")</f>
        <v/>
      </c>
      <c r="T74" s="96" t="str">
        <f>IF(LEFT($V74,6)&lt;&gt;"",IF(COUNTIF(会員一覧!$E$4:$E$97,$V74),"メンバー",""),"")</f>
        <v/>
      </c>
      <c r="V74" s="150" t="str">
        <f t="shared" si="3"/>
        <v/>
      </c>
      <c r="W74" s="161" t="e">
        <f t="shared" si="4"/>
        <v>#VALUE!</v>
      </c>
    </row>
    <row r="75" spans="1:23">
      <c r="A75" s="94" t="str">
        <f t="shared" ref="A75:A138" si="5">IF($V75&lt;&gt;"",IF(COUNTIF($V$10:$V$930,$V75)&gt;1,"重複",""),"")</f>
        <v/>
      </c>
      <c r="B75" s="8"/>
      <c r="C75" s="15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S75" s="95" t="str">
        <f>IF(LEFT($V75,6)&lt;&gt;"",IF(COUNTIF(会員一覧!$E$4:$E$97,$V75),5,1),"")</f>
        <v/>
      </c>
      <c r="T75" s="96" t="str">
        <f>IF(LEFT($V75,6)&lt;&gt;"",IF(COUNTIF(会員一覧!$E$4:$E$97,$V75),"メンバー",""),"")</f>
        <v/>
      </c>
      <c r="V75" s="150" t="str">
        <f t="shared" ref="V75:V138" si="6">LEFT(B75,6)</f>
        <v/>
      </c>
      <c r="W75" s="161" t="e">
        <f t="shared" ref="W75:W138" si="7">ASC(G75)+0</f>
        <v>#VALUE!</v>
      </c>
    </row>
    <row r="76" spans="1:23">
      <c r="A76" s="94" t="str">
        <f t="shared" si="5"/>
        <v/>
      </c>
      <c r="B76" s="8"/>
      <c r="C76" s="15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S76" s="95" t="str">
        <f>IF(LEFT($V76,6)&lt;&gt;"",IF(COUNTIF(会員一覧!$E$4:$E$97,$V76),5,1),"")</f>
        <v/>
      </c>
      <c r="T76" s="96" t="str">
        <f>IF(LEFT($V76,6)&lt;&gt;"",IF(COUNTIF(会員一覧!$E$4:$E$97,$V76),"メンバー",""),"")</f>
        <v/>
      </c>
      <c r="V76" s="150" t="str">
        <f t="shared" si="6"/>
        <v/>
      </c>
      <c r="W76" s="161" t="e">
        <f t="shared" si="7"/>
        <v>#VALUE!</v>
      </c>
    </row>
    <row r="77" spans="1:23">
      <c r="A77" s="94" t="str">
        <f t="shared" si="5"/>
        <v/>
      </c>
      <c r="B77" s="8"/>
      <c r="C77" s="152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S77" s="95" t="str">
        <f>IF(LEFT($V77,6)&lt;&gt;"",IF(COUNTIF(会員一覧!$E$4:$E$97,$V77),5,1),"")</f>
        <v/>
      </c>
      <c r="T77" s="96" t="str">
        <f>IF(LEFT($V77,6)&lt;&gt;"",IF(COUNTIF(会員一覧!$E$4:$E$97,$V77),"メンバー",""),"")</f>
        <v/>
      </c>
      <c r="V77" s="150" t="str">
        <f t="shared" si="6"/>
        <v/>
      </c>
      <c r="W77" s="161" t="e">
        <f t="shared" si="7"/>
        <v>#VALUE!</v>
      </c>
    </row>
    <row r="78" spans="1:23">
      <c r="A78" s="94" t="str">
        <f t="shared" si="5"/>
        <v/>
      </c>
      <c r="B78" s="8"/>
      <c r="C78" s="15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S78" s="95" t="str">
        <f>IF(LEFT($V78,6)&lt;&gt;"",IF(COUNTIF(会員一覧!$E$4:$E$97,$V78),5,1),"")</f>
        <v/>
      </c>
      <c r="T78" s="96" t="str">
        <f>IF(LEFT($V78,6)&lt;&gt;"",IF(COUNTIF(会員一覧!$E$4:$E$97,$V78),"メンバー",""),"")</f>
        <v/>
      </c>
      <c r="V78" s="150" t="str">
        <f t="shared" si="6"/>
        <v/>
      </c>
      <c r="W78" s="161" t="e">
        <f t="shared" si="7"/>
        <v>#VALUE!</v>
      </c>
    </row>
    <row r="79" spans="1:23">
      <c r="A79" s="94" t="str">
        <f t="shared" si="5"/>
        <v/>
      </c>
      <c r="B79" s="8"/>
      <c r="C79" s="152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S79" s="95" t="str">
        <f>IF(LEFT($V79,6)&lt;&gt;"",IF(COUNTIF(会員一覧!$E$4:$E$97,$V79),5,1),"")</f>
        <v/>
      </c>
      <c r="T79" s="96" t="str">
        <f>IF(LEFT($V79,6)&lt;&gt;"",IF(COUNTIF(会員一覧!$E$4:$E$97,$V79),"メンバー",""),"")</f>
        <v/>
      </c>
      <c r="V79" s="150" t="str">
        <f t="shared" si="6"/>
        <v/>
      </c>
      <c r="W79" s="161" t="e">
        <f t="shared" si="7"/>
        <v>#VALUE!</v>
      </c>
    </row>
    <row r="80" spans="1:23">
      <c r="A80" s="94" t="str">
        <f t="shared" si="5"/>
        <v/>
      </c>
      <c r="B80" s="8"/>
      <c r="C80" s="152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S80" s="95" t="str">
        <f>IF(LEFT($V80,6)&lt;&gt;"",IF(COUNTIF(会員一覧!$E$4:$E$97,$V80),5,1),"")</f>
        <v/>
      </c>
      <c r="T80" s="96" t="str">
        <f>IF(LEFT($V80,6)&lt;&gt;"",IF(COUNTIF(会員一覧!$E$4:$E$97,$V80),"メンバー",""),"")</f>
        <v/>
      </c>
      <c r="V80" s="150" t="str">
        <f t="shared" si="6"/>
        <v/>
      </c>
      <c r="W80" s="161" t="e">
        <f t="shared" si="7"/>
        <v>#VALUE!</v>
      </c>
    </row>
    <row r="81" spans="1:23">
      <c r="A81" s="94" t="str">
        <f t="shared" si="5"/>
        <v/>
      </c>
      <c r="B81" s="8"/>
      <c r="C81" s="152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S81" s="95" t="str">
        <f>IF(LEFT($V81,6)&lt;&gt;"",IF(COUNTIF(会員一覧!$E$4:$E$97,$V81),5,1),"")</f>
        <v/>
      </c>
      <c r="T81" s="96" t="str">
        <f>IF(LEFT($V81,6)&lt;&gt;"",IF(COUNTIF(会員一覧!$E$4:$E$97,$V81),"メンバー",""),"")</f>
        <v/>
      </c>
      <c r="V81" s="150" t="str">
        <f t="shared" si="6"/>
        <v/>
      </c>
      <c r="W81" s="161" t="e">
        <f t="shared" si="7"/>
        <v>#VALUE!</v>
      </c>
    </row>
    <row r="82" spans="1:23">
      <c r="A82" s="94" t="str">
        <f t="shared" si="5"/>
        <v/>
      </c>
      <c r="B82" s="8"/>
      <c r="C82" s="152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S82" s="95" t="str">
        <f>IF(LEFT($V82,6)&lt;&gt;"",IF(COUNTIF(会員一覧!$E$4:$E$97,$V82),5,1),"")</f>
        <v/>
      </c>
      <c r="T82" s="96" t="str">
        <f>IF(LEFT($V82,6)&lt;&gt;"",IF(COUNTIF(会員一覧!$E$4:$E$97,$V82),"メンバー",""),"")</f>
        <v/>
      </c>
      <c r="V82" s="150" t="str">
        <f t="shared" si="6"/>
        <v/>
      </c>
      <c r="W82" s="161" t="e">
        <f t="shared" si="7"/>
        <v>#VALUE!</v>
      </c>
    </row>
    <row r="83" spans="1:23">
      <c r="A83" s="94" t="str">
        <f t="shared" si="5"/>
        <v/>
      </c>
      <c r="B83" s="8"/>
      <c r="C83" s="152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S83" s="95" t="str">
        <f>IF(LEFT($V83,6)&lt;&gt;"",IF(COUNTIF(会員一覧!$E$4:$E$97,$V83),5,1),"")</f>
        <v/>
      </c>
      <c r="T83" s="96" t="str">
        <f>IF(LEFT($V83,6)&lt;&gt;"",IF(COUNTIF(会員一覧!$E$4:$E$97,$V83),"メンバー",""),"")</f>
        <v/>
      </c>
      <c r="V83" s="150" t="str">
        <f t="shared" si="6"/>
        <v/>
      </c>
      <c r="W83" s="161" t="e">
        <f t="shared" si="7"/>
        <v>#VALUE!</v>
      </c>
    </row>
    <row r="84" spans="1:23">
      <c r="A84" s="94" t="str">
        <f t="shared" si="5"/>
        <v/>
      </c>
      <c r="B84" s="8"/>
      <c r="C84" s="152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S84" s="95" t="str">
        <f>IF(LEFT($V84,6)&lt;&gt;"",IF(COUNTIF(会員一覧!$E$4:$E$97,$V84),5,1),"")</f>
        <v/>
      </c>
      <c r="T84" s="96" t="str">
        <f>IF(LEFT($V84,6)&lt;&gt;"",IF(COUNTIF(会員一覧!$E$4:$E$97,$V84),"メンバー",""),"")</f>
        <v/>
      </c>
      <c r="V84" s="150" t="str">
        <f t="shared" si="6"/>
        <v/>
      </c>
      <c r="W84" s="161" t="e">
        <f t="shared" si="7"/>
        <v>#VALUE!</v>
      </c>
    </row>
    <row r="85" spans="1:23">
      <c r="A85" s="94" t="str">
        <f t="shared" si="5"/>
        <v/>
      </c>
      <c r="B85" s="8"/>
      <c r="C85" s="152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S85" s="95" t="str">
        <f>IF(LEFT($V85,6)&lt;&gt;"",IF(COUNTIF(会員一覧!$E$4:$E$97,$V85),5,1),"")</f>
        <v/>
      </c>
      <c r="T85" s="96" t="str">
        <f>IF(LEFT($V85,6)&lt;&gt;"",IF(COUNTIF(会員一覧!$E$4:$E$97,$V85),"メンバー",""),"")</f>
        <v/>
      </c>
      <c r="V85" s="150" t="str">
        <f t="shared" si="6"/>
        <v/>
      </c>
      <c r="W85" s="161" t="e">
        <f t="shared" si="7"/>
        <v>#VALUE!</v>
      </c>
    </row>
    <row r="86" spans="1:23">
      <c r="A86" s="94" t="str">
        <f t="shared" si="5"/>
        <v/>
      </c>
      <c r="B86" s="8"/>
      <c r="C86" s="152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S86" s="95" t="str">
        <f>IF(LEFT($V86,6)&lt;&gt;"",IF(COUNTIF(会員一覧!$E$4:$E$97,$V86),5,1),"")</f>
        <v/>
      </c>
      <c r="T86" s="96" t="str">
        <f>IF(LEFT($V86,6)&lt;&gt;"",IF(COUNTIF(会員一覧!$E$4:$E$97,$V86),"メンバー",""),"")</f>
        <v/>
      </c>
      <c r="V86" s="150" t="str">
        <f t="shared" si="6"/>
        <v/>
      </c>
      <c r="W86" s="161" t="e">
        <f t="shared" si="7"/>
        <v>#VALUE!</v>
      </c>
    </row>
    <row r="87" spans="1:23">
      <c r="A87" s="94" t="str">
        <f t="shared" si="5"/>
        <v/>
      </c>
      <c r="B87" s="8"/>
      <c r="C87" s="15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S87" s="95" t="str">
        <f>IF(LEFT($V87,6)&lt;&gt;"",IF(COUNTIF(会員一覧!$E$4:$E$97,$V87),5,1),"")</f>
        <v/>
      </c>
      <c r="T87" s="96" t="str">
        <f>IF(LEFT($V87,6)&lt;&gt;"",IF(COUNTIF(会員一覧!$E$4:$E$97,$V87),"メンバー",""),"")</f>
        <v/>
      </c>
      <c r="V87" s="150" t="str">
        <f t="shared" si="6"/>
        <v/>
      </c>
      <c r="W87" s="161" t="e">
        <f t="shared" si="7"/>
        <v>#VALUE!</v>
      </c>
    </row>
    <row r="88" spans="1:23">
      <c r="A88" s="94" t="str">
        <f t="shared" si="5"/>
        <v/>
      </c>
      <c r="B88" s="8"/>
      <c r="C88" s="15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S88" s="95" t="str">
        <f>IF(LEFT($V88,6)&lt;&gt;"",IF(COUNTIF(会員一覧!$E$4:$E$97,$V88),5,1),"")</f>
        <v/>
      </c>
      <c r="T88" s="96" t="str">
        <f>IF(LEFT($V88,6)&lt;&gt;"",IF(COUNTIF(会員一覧!$E$4:$E$97,$V88),"メンバー",""),"")</f>
        <v/>
      </c>
      <c r="V88" s="150" t="str">
        <f t="shared" si="6"/>
        <v/>
      </c>
      <c r="W88" s="161" t="e">
        <f t="shared" si="7"/>
        <v>#VALUE!</v>
      </c>
    </row>
    <row r="89" spans="1:23">
      <c r="A89" s="94" t="str">
        <f t="shared" si="5"/>
        <v/>
      </c>
      <c r="B89" s="8"/>
      <c r="C89" s="15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S89" s="95" t="str">
        <f>IF(LEFT($V89,6)&lt;&gt;"",IF(COUNTIF(会員一覧!$E$4:$E$97,$V89),5,1),"")</f>
        <v/>
      </c>
      <c r="T89" s="96" t="str">
        <f>IF(LEFT($V89,6)&lt;&gt;"",IF(COUNTIF(会員一覧!$E$4:$E$97,$V89),"メンバー",""),"")</f>
        <v/>
      </c>
      <c r="V89" s="150" t="str">
        <f t="shared" si="6"/>
        <v/>
      </c>
      <c r="W89" s="161" t="e">
        <f t="shared" si="7"/>
        <v>#VALUE!</v>
      </c>
    </row>
    <row r="90" spans="1:23">
      <c r="A90" s="94" t="str">
        <f t="shared" si="5"/>
        <v/>
      </c>
      <c r="B90" s="8"/>
      <c r="C90" s="15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S90" s="95" t="str">
        <f>IF(LEFT($V90,6)&lt;&gt;"",IF(COUNTIF(会員一覧!$E$4:$E$97,$V90),5,1),"")</f>
        <v/>
      </c>
      <c r="T90" s="96" t="str">
        <f>IF(LEFT($V90,6)&lt;&gt;"",IF(COUNTIF(会員一覧!$E$4:$E$97,$V90),"メンバー",""),"")</f>
        <v/>
      </c>
      <c r="V90" s="150" t="str">
        <f t="shared" si="6"/>
        <v/>
      </c>
      <c r="W90" s="161" t="e">
        <f t="shared" si="7"/>
        <v>#VALUE!</v>
      </c>
    </row>
    <row r="91" spans="1:23">
      <c r="A91" s="94" t="str">
        <f t="shared" si="5"/>
        <v/>
      </c>
      <c r="B91" s="8"/>
      <c r="C91" s="15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S91" s="95" t="str">
        <f>IF(LEFT($V91,6)&lt;&gt;"",IF(COUNTIF(会員一覧!$E$4:$E$97,$V91),5,1),"")</f>
        <v/>
      </c>
      <c r="T91" s="96" t="str">
        <f>IF(LEFT($V91,6)&lt;&gt;"",IF(COUNTIF(会員一覧!$E$4:$E$97,$V91),"メンバー",""),"")</f>
        <v/>
      </c>
      <c r="V91" s="150" t="str">
        <f t="shared" si="6"/>
        <v/>
      </c>
      <c r="W91" s="161" t="e">
        <f t="shared" si="7"/>
        <v>#VALUE!</v>
      </c>
    </row>
    <row r="92" spans="1:23">
      <c r="A92" s="94" t="str">
        <f t="shared" si="5"/>
        <v/>
      </c>
      <c r="B92" s="8"/>
      <c r="C92" s="15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S92" s="95" t="str">
        <f>IF(LEFT($V92,6)&lt;&gt;"",IF(COUNTIF(会員一覧!$E$4:$E$97,$V92),5,1),"")</f>
        <v/>
      </c>
      <c r="T92" s="96" t="str">
        <f>IF(LEFT($V92,6)&lt;&gt;"",IF(COUNTIF(会員一覧!$E$4:$E$97,$V92),"メンバー",""),"")</f>
        <v/>
      </c>
      <c r="V92" s="150" t="str">
        <f t="shared" si="6"/>
        <v/>
      </c>
      <c r="W92" s="161" t="e">
        <f t="shared" si="7"/>
        <v>#VALUE!</v>
      </c>
    </row>
    <row r="93" spans="1:23">
      <c r="A93" s="94" t="str">
        <f t="shared" si="5"/>
        <v/>
      </c>
      <c r="B93" s="8"/>
      <c r="C93" s="15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S93" s="95" t="str">
        <f>IF(LEFT($V93,6)&lt;&gt;"",IF(COUNTIF(会員一覧!$E$4:$E$97,$V93),5,1),"")</f>
        <v/>
      </c>
      <c r="T93" s="96" t="str">
        <f>IF(LEFT($V93,6)&lt;&gt;"",IF(COUNTIF(会員一覧!$E$4:$E$97,$V93),"メンバー",""),"")</f>
        <v/>
      </c>
      <c r="V93" s="150" t="str">
        <f t="shared" si="6"/>
        <v/>
      </c>
      <c r="W93" s="161" t="e">
        <f t="shared" si="7"/>
        <v>#VALUE!</v>
      </c>
    </row>
    <row r="94" spans="1:23">
      <c r="A94" s="94" t="str">
        <f t="shared" si="5"/>
        <v/>
      </c>
      <c r="B94" s="8"/>
      <c r="C94" s="15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S94" s="95" t="str">
        <f>IF(LEFT($V94,6)&lt;&gt;"",IF(COUNTIF(会員一覧!$E$4:$E$97,$V94),5,1),"")</f>
        <v/>
      </c>
      <c r="T94" s="96" t="str">
        <f>IF(LEFT($V94,6)&lt;&gt;"",IF(COUNTIF(会員一覧!$E$4:$E$97,$V94),"メンバー",""),"")</f>
        <v/>
      </c>
      <c r="V94" s="150" t="str">
        <f t="shared" si="6"/>
        <v/>
      </c>
      <c r="W94" s="161" t="e">
        <f t="shared" si="7"/>
        <v>#VALUE!</v>
      </c>
    </row>
    <row r="95" spans="1:23">
      <c r="A95" s="94" t="str">
        <f t="shared" si="5"/>
        <v/>
      </c>
      <c r="B95" s="8"/>
      <c r="C95" s="15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S95" s="95" t="str">
        <f>IF(LEFT($V95,6)&lt;&gt;"",IF(COUNTIF(会員一覧!$E$4:$E$97,$V95),5,1),"")</f>
        <v/>
      </c>
      <c r="T95" s="96" t="str">
        <f>IF(LEFT($V95,6)&lt;&gt;"",IF(COUNTIF(会員一覧!$E$4:$E$97,$V95),"メンバー",""),"")</f>
        <v/>
      </c>
      <c r="V95" s="150" t="str">
        <f t="shared" si="6"/>
        <v/>
      </c>
      <c r="W95" s="161" t="e">
        <f t="shared" si="7"/>
        <v>#VALUE!</v>
      </c>
    </row>
    <row r="96" spans="1:23">
      <c r="A96" s="94" t="str">
        <f t="shared" si="5"/>
        <v/>
      </c>
      <c r="B96" s="8"/>
      <c r="C96" s="15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S96" s="95" t="str">
        <f>IF(LEFT($V96,6)&lt;&gt;"",IF(COUNTIF(会員一覧!$E$4:$E$97,$V96),5,1),"")</f>
        <v/>
      </c>
      <c r="T96" s="96" t="str">
        <f>IF(LEFT($V96,6)&lt;&gt;"",IF(COUNTIF(会員一覧!$E$4:$E$97,$V96),"メンバー",""),"")</f>
        <v/>
      </c>
      <c r="V96" s="150" t="str">
        <f t="shared" si="6"/>
        <v/>
      </c>
      <c r="W96" s="161" t="e">
        <f t="shared" si="7"/>
        <v>#VALUE!</v>
      </c>
    </row>
    <row r="97" spans="1:23">
      <c r="A97" s="94" t="str">
        <f t="shared" si="5"/>
        <v/>
      </c>
      <c r="B97" s="8"/>
      <c r="C97" s="15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S97" s="95" t="str">
        <f>IF(LEFT($V97,6)&lt;&gt;"",IF(COUNTIF(会員一覧!$E$4:$E$97,$V97),5,1),"")</f>
        <v/>
      </c>
      <c r="T97" s="96" t="str">
        <f>IF(LEFT($V97,6)&lt;&gt;"",IF(COUNTIF(会員一覧!$E$4:$E$97,$V97),"メンバー",""),"")</f>
        <v/>
      </c>
      <c r="V97" s="150" t="str">
        <f t="shared" si="6"/>
        <v/>
      </c>
      <c r="W97" s="161" t="e">
        <f t="shared" si="7"/>
        <v>#VALUE!</v>
      </c>
    </row>
    <row r="98" spans="1:23">
      <c r="A98" s="94" t="str">
        <f t="shared" si="5"/>
        <v/>
      </c>
      <c r="B98" s="8"/>
      <c r="C98" s="15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S98" s="95" t="str">
        <f>IF(LEFT($V98,6)&lt;&gt;"",IF(COUNTIF(会員一覧!$E$4:$E$97,$V98),5,1),"")</f>
        <v/>
      </c>
      <c r="T98" s="96" t="str">
        <f>IF(LEFT($V98,6)&lt;&gt;"",IF(COUNTIF(会員一覧!$E$4:$E$97,$V98),"メンバー",""),"")</f>
        <v/>
      </c>
      <c r="V98" s="150" t="str">
        <f t="shared" si="6"/>
        <v/>
      </c>
      <c r="W98" s="161" t="e">
        <f t="shared" si="7"/>
        <v>#VALUE!</v>
      </c>
    </row>
    <row r="99" spans="1:23">
      <c r="A99" s="94" t="str">
        <f t="shared" si="5"/>
        <v/>
      </c>
      <c r="B99" s="8"/>
      <c r="C99" s="15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S99" s="95" t="str">
        <f>IF(LEFT($V99,6)&lt;&gt;"",IF(COUNTIF(会員一覧!$E$4:$E$97,$V99),5,1),"")</f>
        <v/>
      </c>
      <c r="T99" s="96" t="str">
        <f>IF(LEFT($V99,6)&lt;&gt;"",IF(COUNTIF(会員一覧!$E$4:$E$97,$V99),"メンバー",""),"")</f>
        <v/>
      </c>
      <c r="V99" s="150" t="str">
        <f t="shared" si="6"/>
        <v/>
      </c>
      <c r="W99" s="161" t="e">
        <f t="shared" si="7"/>
        <v>#VALUE!</v>
      </c>
    </row>
    <row r="100" spans="1:23">
      <c r="A100" s="94" t="str">
        <f t="shared" si="5"/>
        <v/>
      </c>
      <c r="B100" s="8"/>
      <c r="C100" s="15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S100" s="95" t="str">
        <f>IF(LEFT($V100,6)&lt;&gt;"",IF(COUNTIF(会員一覧!$E$4:$E$97,$V100),5,1),"")</f>
        <v/>
      </c>
      <c r="T100" s="96" t="str">
        <f>IF(LEFT($V100,6)&lt;&gt;"",IF(COUNTIF(会員一覧!$E$4:$E$97,$V100),"メンバー",""),"")</f>
        <v/>
      </c>
      <c r="V100" s="150" t="str">
        <f t="shared" si="6"/>
        <v/>
      </c>
      <c r="W100" s="161" t="e">
        <f t="shared" si="7"/>
        <v>#VALUE!</v>
      </c>
    </row>
    <row r="101" spans="1:23">
      <c r="A101" s="94" t="str">
        <f t="shared" si="5"/>
        <v/>
      </c>
      <c r="B101" s="8"/>
      <c r="C101" s="15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S101" s="95" t="str">
        <f>IF(LEFT($V101,6)&lt;&gt;"",IF(COUNTIF(会員一覧!$E$4:$E$97,$V101),5,1),"")</f>
        <v/>
      </c>
      <c r="T101" s="96" t="str">
        <f>IF(LEFT($V101,6)&lt;&gt;"",IF(COUNTIF(会員一覧!$E$4:$E$97,$V101),"メンバー",""),"")</f>
        <v/>
      </c>
      <c r="V101" s="150" t="str">
        <f t="shared" si="6"/>
        <v/>
      </c>
      <c r="W101" s="161" t="e">
        <f t="shared" si="7"/>
        <v>#VALUE!</v>
      </c>
    </row>
    <row r="102" spans="1:23">
      <c r="A102" s="94" t="str">
        <f t="shared" si="5"/>
        <v/>
      </c>
      <c r="B102" s="8"/>
      <c r="C102" s="15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S102" s="95" t="str">
        <f>IF(LEFT($V102,6)&lt;&gt;"",IF(COUNTIF(会員一覧!$E$4:$E$97,$V102),5,1),"")</f>
        <v/>
      </c>
      <c r="T102" s="96" t="str">
        <f>IF(LEFT($V102,6)&lt;&gt;"",IF(COUNTIF(会員一覧!$E$4:$E$97,$V102),"メンバー",""),"")</f>
        <v/>
      </c>
      <c r="V102" s="150" t="str">
        <f t="shared" si="6"/>
        <v/>
      </c>
      <c r="W102" s="161" t="e">
        <f t="shared" si="7"/>
        <v>#VALUE!</v>
      </c>
    </row>
    <row r="103" spans="1:23">
      <c r="A103" s="94" t="str">
        <f t="shared" si="5"/>
        <v/>
      </c>
      <c r="B103" s="8"/>
      <c r="C103" s="15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S103" s="95" t="str">
        <f>IF(LEFT($V103,6)&lt;&gt;"",IF(COUNTIF(会員一覧!$E$4:$E$97,$V103),5,1),"")</f>
        <v/>
      </c>
      <c r="T103" s="96" t="str">
        <f>IF(LEFT($V103,6)&lt;&gt;"",IF(COUNTIF(会員一覧!$E$4:$E$97,$V103),"メンバー",""),"")</f>
        <v/>
      </c>
      <c r="V103" s="150" t="str">
        <f t="shared" si="6"/>
        <v/>
      </c>
      <c r="W103" s="161" t="e">
        <f t="shared" si="7"/>
        <v>#VALUE!</v>
      </c>
    </row>
    <row r="104" spans="1:23">
      <c r="A104" s="94" t="str">
        <f t="shared" si="5"/>
        <v/>
      </c>
      <c r="B104" s="8"/>
      <c r="C104" s="15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S104" s="95" t="str">
        <f>IF(LEFT($V104,6)&lt;&gt;"",IF(COUNTIF(会員一覧!$E$4:$E$97,$V104),5,1),"")</f>
        <v/>
      </c>
      <c r="T104" s="96" t="str">
        <f>IF(LEFT($V104,6)&lt;&gt;"",IF(COUNTIF(会員一覧!$E$4:$E$97,$V104),"メンバー",""),"")</f>
        <v/>
      </c>
      <c r="V104" s="150" t="str">
        <f t="shared" si="6"/>
        <v/>
      </c>
      <c r="W104" s="161" t="e">
        <f t="shared" si="7"/>
        <v>#VALUE!</v>
      </c>
    </row>
    <row r="105" spans="1:23">
      <c r="A105" s="94" t="str">
        <f t="shared" si="5"/>
        <v/>
      </c>
      <c r="B105" s="8"/>
      <c r="C105" s="15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S105" s="95" t="str">
        <f>IF(LEFT($V105,6)&lt;&gt;"",IF(COUNTIF(会員一覧!$E$4:$E$97,$V105),5,1),"")</f>
        <v/>
      </c>
      <c r="T105" s="96" t="str">
        <f>IF(LEFT($V105,6)&lt;&gt;"",IF(COUNTIF(会員一覧!$E$4:$E$97,$V105),"メンバー",""),"")</f>
        <v/>
      </c>
      <c r="V105" s="150" t="str">
        <f t="shared" si="6"/>
        <v/>
      </c>
      <c r="W105" s="161" t="e">
        <f t="shared" si="7"/>
        <v>#VALUE!</v>
      </c>
    </row>
    <row r="106" spans="1:23">
      <c r="A106" s="94" t="str">
        <f t="shared" si="5"/>
        <v/>
      </c>
      <c r="B106" s="8"/>
      <c r="C106" s="15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S106" s="95" t="str">
        <f>IF(LEFT($V106,6)&lt;&gt;"",IF(COUNTIF(会員一覧!$E$4:$E$97,$V106),5,1),"")</f>
        <v/>
      </c>
      <c r="T106" s="96" t="str">
        <f>IF(LEFT($V106,6)&lt;&gt;"",IF(COUNTIF(会員一覧!$E$4:$E$97,$V106),"メンバー",""),"")</f>
        <v/>
      </c>
      <c r="V106" s="150" t="str">
        <f t="shared" si="6"/>
        <v/>
      </c>
      <c r="W106" s="161" t="e">
        <f t="shared" si="7"/>
        <v>#VALUE!</v>
      </c>
    </row>
    <row r="107" spans="1:23">
      <c r="A107" s="94" t="str">
        <f t="shared" si="5"/>
        <v/>
      </c>
      <c r="B107" s="8"/>
      <c r="C107" s="15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S107" s="95" t="str">
        <f>IF(LEFT($V107,6)&lt;&gt;"",IF(COUNTIF(会員一覧!$E$4:$E$97,$V107),5,1),"")</f>
        <v/>
      </c>
      <c r="T107" s="96" t="str">
        <f>IF(LEFT($V107,6)&lt;&gt;"",IF(COUNTIF(会員一覧!$E$4:$E$97,$V107),"メンバー",""),"")</f>
        <v/>
      </c>
      <c r="V107" s="150" t="str">
        <f t="shared" si="6"/>
        <v/>
      </c>
      <c r="W107" s="161" t="e">
        <f t="shared" si="7"/>
        <v>#VALUE!</v>
      </c>
    </row>
    <row r="108" spans="1:23">
      <c r="A108" s="94" t="str">
        <f t="shared" si="5"/>
        <v/>
      </c>
      <c r="B108" s="8"/>
      <c r="C108" s="15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S108" s="95" t="str">
        <f>IF(LEFT($V108,6)&lt;&gt;"",IF(COUNTIF(会員一覧!$E$4:$E$97,$V108),5,1),"")</f>
        <v/>
      </c>
      <c r="T108" s="96" t="str">
        <f>IF(LEFT($V108,6)&lt;&gt;"",IF(COUNTIF(会員一覧!$E$4:$E$97,$V108),"メンバー",""),"")</f>
        <v/>
      </c>
      <c r="V108" s="150" t="str">
        <f t="shared" si="6"/>
        <v/>
      </c>
      <c r="W108" s="161" t="e">
        <f t="shared" si="7"/>
        <v>#VALUE!</v>
      </c>
    </row>
    <row r="109" spans="1:23">
      <c r="A109" s="94" t="str">
        <f t="shared" si="5"/>
        <v/>
      </c>
      <c r="B109" s="8"/>
      <c r="C109" s="15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S109" s="95" t="str">
        <f>IF(LEFT($V109,6)&lt;&gt;"",IF(COUNTIF(会員一覧!$E$4:$E$97,$V109),5,1),"")</f>
        <v/>
      </c>
      <c r="T109" s="96" t="str">
        <f>IF(LEFT($V109,6)&lt;&gt;"",IF(COUNTIF(会員一覧!$E$4:$E$97,$V109),"メンバー",""),"")</f>
        <v/>
      </c>
      <c r="V109" s="150" t="str">
        <f t="shared" si="6"/>
        <v/>
      </c>
      <c r="W109" s="161" t="e">
        <f t="shared" si="7"/>
        <v>#VALUE!</v>
      </c>
    </row>
    <row r="110" spans="1:23">
      <c r="A110" s="94" t="str">
        <f t="shared" si="5"/>
        <v/>
      </c>
      <c r="B110" s="8"/>
      <c r="C110" s="15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S110" s="95" t="str">
        <f>IF(LEFT($V110,6)&lt;&gt;"",IF(COUNTIF(会員一覧!$E$4:$E$97,$V110),5,1),"")</f>
        <v/>
      </c>
      <c r="T110" s="96" t="str">
        <f>IF(LEFT($V110,6)&lt;&gt;"",IF(COUNTIF(会員一覧!$E$4:$E$97,$V110),"メンバー",""),"")</f>
        <v/>
      </c>
      <c r="V110" s="150" t="str">
        <f t="shared" si="6"/>
        <v/>
      </c>
      <c r="W110" s="161" t="e">
        <f t="shared" si="7"/>
        <v>#VALUE!</v>
      </c>
    </row>
    <row r="111" spans="1:23">
      <c r="A111" s="94" t="str">
        <f t="shared" si="5"/>
        <v/>
      </c>
      <c r="B111" s="8"/>
      <c r="C111" s="15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S111" s="95" t="str">
        <f>IF(LEFT($V111,6)&lt;&gt;"",IF(COUNTIF(会員一覧!$E$4:$E$97,$V111),5,1),"")</f>
        <v/>
      </c>
      <c r="T111" s="96" t="str">
        <f>IF(LEFT($V111,6)&lt;&gt;"",IF(COUNTIF(会員一覧!$E$4:$E$97,$V111),"メンバー",""),"")</f>
        <v/>
      </c>
      <c r="V111" s="150" t="str">
        <f t="shared" si="6"/>
        <v/>
      </c>
      <c r="W111" s="161" t="e">
        <f t="shared" si="7"/>
        <v>#VALUE!</v>
      </c>
    </row>
    <row r="112" spans="1:23">
      <c r="A112" s="94" t="str">
        <f t="shared" si="5"/>
        <v/>
      </c>
      <c r="B112" s="8"/>
      <c r="C112" s="15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S112" s="95" t="str">
        <f>IF(LEFT($V112,6)&lt;&gt;"",IF(COUNTIF(会員一覧!$E$4:$E$97,$V112),5,1),"")</f>
        <v/>
      </c>
      <c r="T112" s="96" t="str">
        <f>IF(LEFT($V112,6)&lt;&gt;"",IF(COUNTIF(会員一覧!$E$4:$E$97,$V112),"メンバー",""),"")</f>
        <v/>
      </c>
      <c r="V112" s="150" t="str">
        <f t="shared" si="6"/>
        <v/>
      </c>
      <c r="W112" s="161" t="e">
        <f t="shared" si="7"/>
        <v>#VALUE!</v>
      </c>
    </row>
    <row r="113" spans="1:23">
      <c r="A113" s="94" t="str">
        <f t="shared" si="5"/>
        <v/>
      </c>
      <c r="B113" s="8"/>
      <c r="C113" s="15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S113" s="95" t="str">
        <f>IF(LEFT($V113,6)&lt;&gt;"",IF(COUNTIF(会員一覧!$E$4:$E$97,$V113),5,1),"")</f>
        <v/>
      </c>
      <c r="T113" s="96" t="str">
        <f>IF(LEFT($V113,6)&lt;&gt;"",IF(COUNTIF(会員一覧!$E$4:$E$97,$V113),"メンバー",""),"")</f>
        <v/>
      </c>
      <c r="V113" s="150" t="str">
        <f t="shared" si="6"/>
        <v/>
      </c>
      <c r="W113" s="161" t="e">
        <f t="shared" si="7"/>
        <v>#VALUE!</v>
      </c>
    </row>
    <row r="114" spans="1:23">
      <c r="A114" s="94" t="str">
        <f t="shared" si="5"/>
        <v/>
      </c>
      <c r="B114" s="8"/>
      <c r="C114" s="15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S114" s="95" t="str">
        <f>IF(LEFT($V114,6)&lt;&gt;"",IF(COUNTIF(会員一覧!$E$4:$E$97,$V114),5,1),"")</f>
        <v/>
      </c>
      <c r="T114" s="96" t="str">
        <f>IF(LEFT($V114,6)&lt;&gt;"",IF(COUNTIF(会員一覧!$E$4:$E$97,$V114),"メンバー",""),"")</f>
        <v/>
      </c>
      <c r="V114" s="150" t="str">
        <f t="shared" si="6"/>
        <v/>
      </c>
      <c r="W114" s="161" t="e">
        <f t="shared" si="7"/>
        <v>#VALUE!</v>
      </c>
    </row>
    <row r="115" spans="1:23">
      <c r="A115" s="94" t="str">
        <f t="shared" si="5"/>
        <v/>
      </c>
      <c r="B115" s="8"/>
      <c r="C115" s="15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S115" s="95" t="str">
        <f>IF(LEFT($V115,6)&lt;&gt;"",IF(COUNTIF(会員一覧!$E$4:$E$97,$V115),5,1),"")</f>
        <v/>
      </c>
      <c r="T115" s="96" t="str">
        <f>IF(LEFT($V115,6)&lt;&gt;"",IF(COUNTIF(会員一覧!$E$4:$E$97,$V115),"メンバー",""),"")</f>
        <v/>
      </c>
      <c r="V115" s="150" t="str">
        <f t="shared" si="6"/>
        <v/>
      </c>
      <c r="W115" s="161" t="e">
        <f t="shared" si="7"/>
        <v>#VALUE!</v>
      </c>
    </row>
    <row r="116" spans="1:23">
      <c r="A116" s="94" t="str">
        <f t="shared" si="5"/>
        <v/>
      </c>
      <c r="B116" s="8"/>
      <c r="C116" s="15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S116" s="95" t="str">
        <f>IF(LEFT($V116,6)&lt;&gt;"",IF(COUNTIF(会員一覧!$E$4:$E$97,$V116),5,1),"")</f>
        <v/>
      </c>
      <c r="T116" s="96" t="str">
        <f>IF(LEFT($V116,6)&lt;&gt;"",IF(COUNTIF(会員一覧!$E$4:$E$97,$V116),"メンバー",""),"")</f>
        <v/>
      </c>
      <c r="V116" s="150" t="str">
        <f t="shared" si="6"/>
        <v/>
      </c>
      <c r="W116" s="161" t="e">
        <f t="shared" si="7"/>
        <v>#VALUE!</v>
      </c>
    </row>
    <row r="117" spans="1:23">
      <c r="A117" s="94" t="str">
        <f t="shared" si="5"/>
        <v/>
      </c>
      <c r="B117" s="8"/>
      <c r="C117" s="15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S117" s="95" t="str">
        <f>IF(LEFT($V117,6)&lt;&gt;"",IF(COUNTIF(会員一覧!$E$4:$E$97,$V117),5,1),"")</f>
        <v/>
      </c>
      <c r="T117" s="96" t="str">
        <f>IF(LEFT($V117,6)&lt;&gt;"",IF(COUNTIF(会員一覧!$E$4:$E$97,$V117),"メンバー",""),"")</f>
        <v/>
      </c>
      <c r="V117" s="150" t="str">
        <f t="shared" si="6"/>
        <v/>
      </c>
      <c r="W117" s="161" t="e">
        <f t="shared" si="7"/>
        <v>#VALUE!</v>
      </c>
    </row>
    <row r="118" spans="1:23">
      <c r="A118" s="94" t="str">
        <f t="shared" si="5"/>
        <v/>
      </c>
      <c r="B118" s="8"/>
      <c r="C118" s="15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S118" s="95" t="str">
        <f>IF(LEFT($V118,6)&lt;&gt;"",IF(COUNTIF(会員一覧!$E$4:$E$97,$V118),5,1),"")</f>
        <v/>
      </c>
      <c r="T118" s="96" t="str">
        <f>IF(LEFT($V118,6)&lt;&gt;"",IF(COUNTIF(会員一覧!$E$4:$E$97,$V118),"メンバー",""),"")</f>
        <v/>
      </c>
      <c r="V118" s="150" t="str">
        <f t="shared" si="6"/>
        <v/>
      </c>
      <c r="W118" s="161" t="e">
        <f t="shared" si="7"/>
        <v>#VALUE!</v>
      </c>
    </row>
    <row r="119" spans="1:23">
      <c r="A119" s="94" t="str">
        <f t="shared" si="5"/>
        <v/>
      </c>
      <c r="B119" s="8"/>
      <c r="C119" s="15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S119" s="95" t="str">
        <f>IF(LEFT($V119,6)&lt;&gt;"",IF(COUNTIF(会員一覧!$E$4:$E$97,$V119),5,1),"")</f>
        <v/>
      </c>
      <c r="T119" s="96" t="str">
        <f>IF(LEFT($V119,6)&lt;&gt;"",IF(COUNTIF(会員一覧!$E$4:$E$97,$V119),"メンバー",""),"")</f>
        <v/>
      </c>
      <c r="V119" s="150" t="str">
        <f t="shared" si="6"/>
        <v/>
      </c>
      <c r="W119" s="161" t="e">
        <f t="shared" si="7"/>
        <v>#VALUE!</v>
      </c>
    </row>
    <row r="120" spans="1:23">
      <c r="A120" s="94" t="str">
        <f t="shared" si="5"/>
        <v/>
      </c>
      <c r="B120" s="8"/>
      <c r="C120" s="15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S120" s="95" t="str">
        <f>IF(LEFT($V120,6)&lt;&gt;"",IF(COUNTIF(会員一覧!$E$4:$E$97,$V120),5,1),"")</f>
        <v/>
      </c>
      <c r="T120" s="96" t="str">
        <f>IF(LEFT($V120,6)&lt;&gt;"",IF(COUNTIF(会員一覧!$E$4:$E$97,$V120),"メンバー",""),"")</f>
        <v/>
      </c>
      <c r="V120" s="150" t="str">
        <f t="shared" si="6"/>
        <v/>
      </c>
      <c r="W120" s="161" t="e">
        <f t="shared" si="7"/>
        <v>#VALUE!</v>
      </c>
    </row>
    <row r="121" spans="1:23">
      <c r="A121" s="94" t="str">
        <f t="shared" si="5"/>
        <v/>
      </c>
      <c r="B121" s="8"/>
      <c r="C121" s="15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S121" s="95" t="str">
        <f>IF(LEFT($V121,6)&lt;&gt;"",IF(COUNTIF(会員一覧!$E$4:$E$97,$V121),5,1),"")</f>
        <v/>
      </c>
      <c r="T121" s="96" t="str">
        <f>IF(LEFT($V121,6)&lt;&gt;"",IF(COUNTIF(会員一覧!$E$4:$E$97,$V121),"メンバー",""),"")</f>
        <v/>
      </c>
      <c r="V121" s="150" t="str">
        <f t="shared" si="6"/>
        <v/>
      </c>
      <c r="W121" s="161" t="e">
        <f t="shared" si="7"/>
        <v>#VALUE!</v>
      </c>
    </row>
    <row r="122" spans="1:23">
      <c r="A122" s="94" t="str">
        <f t="shared" si="5"/>
        <v/>
      </c>
      <c r="B122" s="8"/>
      <c r="C122" s="15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S122" s="95" t="str">
        <f>IF(LEFT($V122,6)&lt;&gt;"",IF(COUNTIF(会員一覧!$E$4:$E$97,$V122),5,1),"")</f>
        <v/>
      </c>
      <c r="T122" s="96" t="str">
        <f>IF(LEFT($V122,6)&lt;&gt;"",IF(COUNTIF(会員一覧!$E$4:$E$97,$V122),"メンバー",""),"")</f>
        <v/>
      </c>
      <c r="V122" s="150" t="str">
        <f t="shared" si="6"/>
        <v/>
      </c>
      <c r="W122" s="161" t="e">
        <f t="shared" si="7"/>
        <v>#VALUE!</v>
      </c>
    </row>
    <row r="123" spans="1:23">
      <c r="A123" s="94" t="str">
        <f t="shared" si="5"/>
        <v/>
      </c>
      <c r="B123" s="8"/>
      <c r="C123" s="15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S123" s="95" t="str">
        <f>IF(LEFT($V123,6)&lt;&gt;"",IF(COUNTIF(会員一覧!$E$4:$E$97,$V123),5,1),"")</f>
        <v/>
      </c>
      <c r="T123" s="96" t="str">
        <f>IF(LEFT($V123,6)&lt;&gt;"",IF(COUNTIF(会員一覧!$E$4:$E$97,$V123),"メンバー",""),"")</f>
        <v/>
      </c>
      <c r="V123" s="150" t="str">
        <f t="shared" si="6"/>
        <v/>
      </c>
      <c r="W123" s="161" t="e">
        <f t="shared" si="7"/>
        <v>#VALUE!</v>
      </c>
    </row>
    <row r="124" spans="1:23">
      <c r="A124" s="94" t="str">
        <f t="shared" si="5"/>
        <v/>
      </c>
      <c r="B124" s="8"/>
      <c r="C124" s="15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S124" s="95" t="str">
        <f>IF(LEFT($V124,6)&lt;&gt;"",IF(COUNTIF(会員一覧!$E$4:$E$97,$V124),5,1),"")</f>
        <v/>
      </c>
      <c r="T124" s="96" t="str">
        <f>IF(LEFT($V124,6)&lt;&gt;"",IF(COUNTIF(会員一覧!$E$4:$E$97,$V124),"メンバー",""),"")</f>
        <v/>
      </c>
      <c r="V124" s="150" t="str">
        <f t="shared" si="6"/>
        <v/>
      </c>
      <c r="W124" s="161" t="e">
        <f t="shared" si="7"/>
        <v>#VALUE!</v>
      </c>
    </row>
    <row r="125" spans="1:23">
      <c r="A125" s="94" t="str">
        <f t="shared" si="5"/>
        <v/>
      </c>
      <c r="B125" s="8"/>
      <c r="C125" s="15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S125" s="95" t="str">
        <f>IF(LEFT($V125,6)&lt;&gt;"",IF(COUNTIF(会員一覧!$E$4:$E$97,$V125),5,1),"")</f>
        <v/>
      </c>
      <c r="T125" s="96" t="str">
        <f>IF(LEFT($V125,6)&lt;&gt;"",IF(COUNTIF(会員一覧!$E$4:$E$97,$V125),"メンバー",""),"")</f>
        <v/>
      </c>
      <c r="V125" s="150" t="str">
        <f t="shared" si="6"/>
        <v/>
      </c>
      <c r="W125" s="161" t="e">
        <f t="shared" si="7"/>
        <v>#VALUE!</v>
      </c>
    </row>
    <row r="126" spans="1:23">
      <c r="A126" s="94" t="str">
        <f t="shared" si="5"/>
        <v/>
      </c>
      <c r="B126" s="8"/>
      <c r="C126" s="15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S126" s="95" t="str">
        <f>IF(LEFT($V126,6)&lt;&gt;"",IF(COUNTIF(会員一覧!$E$4:$E$97,$V126),5,1),"")</f>
        <v/>
      </c>
      <c r="T126" s="96" t="str">
        <f>IF(LEFT($V126,6)&lt;&gt;"",IF(COUNTIF(会員一覧!$E$4:$E$97,$V126),"メンバー",""),"")</f>
        <v/>
      </c>
      <c r="V126" s="150" t="str">
        <f t="shared" si="6"/>
        <v/>
      </c>
      <c r="W126" s="161" t="e">
        <f t="shared" si="7"/>
        <v>#VALUE!</v>
      </c>
    </row>
    <row r="127" spans="1:23">
      <c r="A127" s="94" t="str">
        <f t="shared" si="5"/>
        <v/>
      </c>
      <c r="B127" s="8"/>
      <c r="C127" s="15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S127" s="95" t="str">
        <f>IF(LEFT($V127,6)&lt;&gt;"",IF(COUNTIF(会員一覧!$E$4:$E$97,$V127),5,1),"")</f>
        <v/>
      </c>
      <c r="T127" s="96" t="str">
        <f>IF(LEFT($V127,6)&lt;&gt;"",IF(COUNTIF(会員一覧!$E$4:$E$97,$V127),"メンバー",""),"")</f>
        <v/>
      </c>
      <c r="V127" s="150" t="str">
        <f t="shared" si="6"/>
        <v/>
      </c>
      <c r="W127" s="161" t="e">
        <f t="shared" si="7"/>
        <v>#VALUE!</v>
      </c>
    </row>
    <row r="128" spans="1:23">
      <c r="A128" s="94" t="str">
        <f t="shared" si="5"/>
        <v/>
      </c>
      <c r="B128" s="8"/>
      <c r="C128" s="15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S128" s="95" t="str">
        <f>IF(LEFT($V128,6)&lt;&gt;"",IF(COUNTIF(会員一覧!$E$4:$E$97,$V128),5,1),"")</f>
        <v/>
      </c>
      <c r="T128" s="96" t="str">
        <f>IF(LEFT($V128,6)&lt;&gt;"",IF(COUNTIF(会員一覧!$E$4:$E$97,$V128),"メンバー",""),"")</f>
        <v/>
      </c>
      <c r="V128" s="150" t="str">
        <f t="shared" si="6"/>
        <v/>
      </c>
      <c r="W128" s="161" t="e">
        <f t="shared" si="7"/>
        <v>#VALUE!</v>
      </c>
    </row>
    <row r="129" spans="1:23">
      <c r="A129" s="94" t="str">
        <f t="shared" si="5"/>
        <v/>
      </c>
      <c r="B129" s="8"/>
      <c r="C129" s="15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S129" s="95" t="str">
        <f>IF(LEFT($V129,6)&lt;&gt;"",IF(COUNTIF(会員一覧!$E$4:$E$97,$V129),5,1),"")</f>
        <v/>
      </c>
      <c r="T129" s="96" t="str">
        <f>IF(LEFT($V129,6)&lt;&gt;"",IF(COUNTIF(会員一覧!$E$4:$E$97,$V129),"メンバー",""),"")</f>
        <v/>
      </c>
      <c r="V129" s="150" t="str">
        <f t="shared" si="6"/>
        <v/>
      </c>
      <c r="W129" s="161" t="e">
        <f t="shared" si="7"/>
        <v>#VALUE!</v>
      </c>
    </row>
    <row r="130" spans="1:23">
      <c r="A130" s="94" t="str">
        <f t="shared" si="5"/>
        <v/>
      </c>
      <c r="B130" s="8"/>
      <c r="C130" s="15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S130" s="95" t="str">
        <f>IF(LEFT($V130,6)&lt;&gt;"",IF(COUNTIF(会員一覧!$E$4:$E$97,$V130),5,1),"")</f>
        <v/>
      </c>
      <c r="T130" s="96" t="str">
        <f>IF(LEFT($V130,6)&lt;&gt;"",IF(COUNTIF(会員一覧!$E$4:$E$97,$V130),"メンバー",""),"")</f>
        <v/>
      </c>
      <c r="V130" s="150" t="str">
        <f t="shared" si="6"/>
        <v/>
      </c>
      <c r="W130" s="161" t="e">
        <f t="shared" si="7"/>
        <v>#VALUE!</v>
      </c>
    </row>
    <row r="131" spans="1:23">
      <c r="A131" s="94" t="str">
        <f t="shared" si="5"/>
        <v/>
      </c>
      <c r="B131" s="8"/>
      <c r="C131" s="15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S131" s="95" t="str">
        <f>IF(LEFT($V131,6)&lt;&gt;"",IF(COUNTIF(会員一覧!$E$4:$E$97,$V131),5,1),"")</f>
        <v/>
      </c>
      <c r="T131" s="96" t="str">
        <f>IF(LEFT($V131,6)&lt;&gt;"",IF(COUNTIF(会員一覧!$E$4:$E$97,$V131),"メンバー",""),"")</f>
        <v/>
      </c>
      <c r="V131" s="150" t="str">
        <f t="shared" si="6"/>
        <v/>
      </c>
      <c r="W131" s="161" t="e">
        <f t="shared" si="7"/>
        <v>#VALUE!</v>
      </c>
    </row>
    <row r="132" spans="1:23">
      <c r="A132" s="94" t="str">
        <f t="shared" si="5"/>
        <v/>
      </c>
      <c r="B132" s="8"/>
      <c r="C132" s="15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S132" s="95" t="str">
        <f>IF(LEFT($V132,6)&lt;&gt;"",IF(COUNTIF(会員一覧!$E$4:$E$97,$V132),5,1),"")</f>
        <v/>
      </c>
      <c r="T132" s="96" t="str">
        <f>IF(LEFT($V132,6)&lt;&gt;"",IF(COUNTIF(会員一覧!$E$4:$E$97,$V132),"メンバー",""),"")</f>
        <v/>
      </c>
      <c r="V132" s="150" t="str">
        <f t="shared" si="6"/>
        <v/>
      </c>
      <c r="W132" s="161" t="e">
        <f t="shared" si="7"/>
        <v>#VALUE!</v>
      </c>
    </row>
    <row r="133" spans="1:23">
      <c r="A133" s="94" t="str">
        <f t="shared" si="5"/>
        <v/>
      </c>
      <c r="B133" s="8"/>
      <c r="C133" s="15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S133" s="95" t="str">
        <f>IF(LEFT($V133,6)&lt;&gt;"",IF(COUNTIF(会員一覧!$E$4:$E$97,$V133),5,1),"")</f>
        <v/>
      </c>
      <c r="T133" s="96" t="str">
        <f>IF(LEFT($V133,6)&lt;&gt;"",IF(COUNTIF(会員一覧!$E$4:$E$97,$V133),"メンバー",""),"")</f>
        <v/>
      </c>
      <c r="V133" s="150" t="str">
        <f t="shared" si="6"/>
        <v/>
      </c>
      <c r="W133" s="161" t="e">
        <f t="shared" si="7"/>
        <v>#VALUE!</v>
      </c>
    </row>
    <row r="134" spans="1:23">
      <c r="A134" s="94" t="str">
        <f t="shared" si="5"/>
        <v/>
      </c>
      <c r="B134" s="8"/>
      <c r="C134" s="15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S134" s="95" t="str">
        <f>IF(LEFT($V134,6)&lt;&gt;"",IF(COUNTIF(会員一覧!$E$4:$E$97,$V134),5,1),"")</f>
        <v/>
      </c>
      <c r="T134" s="96" t="str">
        <f>IF(LEFT($V134,6)&lt;&gt;"",IF(COUNTIF(会員一覧!$E$4:$E$97,$V134),"メンバー",""),"")</f>
        <v/>
      </c>
      <c r="V134" s="150" t="str">
        <f t="shared" si="6"/>
        <v/>
      </c>
      <c r="W134" s="161" t="e">
        <f t="shared" si="7"/>
        <v>#VALUE!</v>
      </c>
    </row>
    <row r="135" spans="1:23">
      <c r="A135" s="94" t="str">
        <f t="shared" si="5"/>
        <v/>
      </c>
      <c r="B135" s="8"/>
      <c r="C135" s="15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S135" s="95" t="str">
        <f>IF(LEFT($V135,6)&lt;&gt;"",IF(COUNTIF(会員一覧!$E$4:$E$97,$V135),5,1),"")</f>
        <v/>
      </c>
      <c r="T135" s="96" t="str">
        <f>IF(LEFT($V135,6)&lt;&gt;"",IF(COUNTIF(会員一覧!$E$4:$E$97,$V135),"メンバー",""),"")</f>
        <v/>
      </c>
      <c r="V135" s="150" t="str">
        <f t="shared" si="6"/>
        <v/>
      </c>
      <c r="W135" s="161" t="e">
        <f t="shared" si="7"/>
        <v>#VALUE!</v>
      </c>
    </row>
    <row r="136" spans="1:23">
      <c r="A136" s="94" t="str">
        <f t="shared" si="5"/>
        <v/>
      </c>
      <c r="B136" s="8"/>
      <c r="C136" s="15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S136" s="95" t="str">
        <f>IF(LEFT($V136,6)&lt;&gt;"",IF(COUNTIF(会員一覧!$E$4:$E$97,$V136),5,1),"")</f>
        <v/>
      </c>
      <c r="T136" s="96" t="str">
        <f>IF(LEFT($V136,6)&lt;&gt;"",IF(COUNTIF(会員一覧!$E$4:$E$97,$V136),"メンバー",""),"")</f>
        <v/>
      </c>
      <c r="V136" s="150" t="str">
        <f t="shared" si="6"/>
        <v/>
      </c>
      <c r="W136" s="161" t="e">
        <f t="shared" si="7"/>
        <v>#VALUE!</v>
      </c>
    </row>
    <row r="137" spans="1:23">
      <c r="A137" s="94" t="str">
        <f t="shared" si="5"/>
        <v/>
      </c>
      <c r="B137" s="8"/>
      <c r="C137" s="15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S137" s="95" t="str">
        <f>IF(LEFT($V137,6)&lt;&gt;"",IF(COUNTIF(会員一覧!$E$4:$E$97,$V137),5,1),"")</f>
        <v/>
      </c>
      <c r="T137" s="96" t="str">
        <f>IF(LEFT($V137,6)&lt;&gt;"",IF(COUNTIF(会員一覧!$E$4:$E$97,$V137),"メンバー",""),"")</f>
        <v/>
      </c>
      <c r="V137" s="150" t="str">
        <f t="shared" si="6"/>
        <v/>
      </c>
      <c r="W137" s="161" t="e">
        <f t="shared" si="7"/>
        <v>#VALUE!</v>
      </c>
    </row>
    <row r="138" spans="1:23">
      <c r="A138" s="94" t="str">
        <f t="shared" si="5"/>
        <v/>
      </c>
      <c r="B138" s="8"/>
      <c r="C138" s="15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S138" s="95" t="str">
        <f>IF(LEFT($V138,6)&lt;&gt;"",IF(COUNTIF(会員一覧!$E$4:$E$97,$V138),5,1),"")</f>
        <v/>
      </c>
      <c r="T138" s="96" t="str">
        <f>IF(LEFT($V138,6)&lt;&gt;"",IF(COUNTIF(会員一覧!$E$4:$E$97,$V138),"メンバー",""),"")</f>
        <v/>
      </c>
      <c r="V138" s="150" t="str">
        <f t="shared" si="6"/>
        <v/>
      </c>
      <c r="W138" s="161" t="e">
        <f t="shared" si="7"/>
        <v>#VALUE!</v>
      </c>
    </row>
    <row r="139" spans="1:23">
      <c r="A139" s="94" t="str">
        <f t="shared" ref="A139:A202" si="8">IF($V139&lt;&gt;"",IF(COUNTIF($V$10:$V$930,$V139)&gt;1,"重複",""),"")</f>
        <v/>
      </c>
      <c r="B139" s="8"/>
      <c r="C139" s="15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S139" s="95" t="str">
        <f>IF(LEFT($V139,6)&lt;&gt;"",IF(COUNTIF(会員一覧!$E$4:$E$97,$V139),5,1),"")</f>
        <v/>
      </c>
      <c r="T139" s="96" t="str">
        <f>IF(LEFT($V139,6)&lt;&gt;"",IF(COUNTIF(会員一覧!$E$4:$E$97,$V139),"メンバー",""),"")</f>
        <v/>
      </c>
      <c r="V139" s="150" t="str">
        <f t="shared" ref="V139:V202" si="9">LEFT(B139,6)</f>
        <v/>
      </c>
      <c r="W139" s="161" t="e">
        <f t="shared" ref="W139:W202" si="10">ASC(G139)+0</f>
        <v>#VALUE!</v>
      </c>
    </row>
    <row r="140" spans="1:23">
      <c r="A140" s="94" t="str">
        <f t="shared" si="8"/>
        <v/>
      </c>
      <c r="B140" s="8"/>
      <c r="C140" s="152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S140" s="95" t="str">
        <f>IF(LEFT($V140,6)&lt;&gt;"",IF(COUNTIF(会員一覧!$E$4:$E$97,$V140),5,1),"")</f>
        <v/>
      </c>
      <c r="T140" s="96" t="str">
        <f>IF(LEFT($V140,6)&lt;&gt;"",IF(COUNTIF(会員一覧!$E$4:$E$97,$V140),"メンバー",""),"")</f>
        <v/>
      </c>
      <c r="V140" s="150" t="str">
        <f t="shared" si="9"/>
        <v/>
      </c>
      <c r="W140" s="161" t="e">
        <f t="shared" si="10"/>
        <v>#VALUE!</v>
      </c>
    </row>
    <row r="141" spans="1:23">
      <c r="A141" s="94" t="str">
        <f t="shared" si="8"/>
        <v/>
      </c>
      <c r="B141" s="8"/>
      <c r="C141" s="152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S141" s="95" t="str">
        <f>IF(LEFT($V141,6)&lt;&gt;"",IF(COUNTIF(会員一覧!$E$4:$E$97,$V141),5,1),"")</f>
        <v/>
      </c>
      <c r="T141" s="96" t="str">
        <f>IF(LEFT($V141,6)&lt;&gt;"",IF(COUNTIF(会員一覧!$E$4:$E$97,$V141),"メンバー",""),"")</f>
        <v/>
      </c>
      <c r="V141" s="150" t="str">
        <f t="shared" si="9"/>
        <v/>
      </c>
      <c r="W141" s="161" t="e">
        <f t="shared" si="10"/>
        <v>#VALUE!</v>
      </c>
    </row>
    <row r="142" spans="1:23">
      <c r="A142" s="94" t="str">
        <f t="shared" si="8"/>
        <v/>
      </c>
      <c r="B142" s="8"/>
      <c r="C142" s="152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S142" s="95" t="str">
        <f>IF(LEFT($V142,6)&lt;&gt;"",IF(COUNTIF(会員一覧!$E$4:$E$97,$V142),5,1),"")</f>
        <v/>
      </c>
      <c r="T142" s="96" t="str">
        <f>IF(LEFT($V142,6)&lt;&gt;"",IF(COUNTIF(会員一覧!$E$4:$E$97,$V142),"メンバー",""),"")</f>
        <v/>
      </c>
      <c r="V142" s="150" t="str">
        <f t="shared" si="9"/>
        <v/>
      </c>
      <c r="W142" s="161" t="e">
        <f t="shared" si="10"/>
        <v>#VALUE!</v>
      </c>
    </row>
    <row r="143" spans="1:23">
      <c r="A143" s="94" t="str">
        <f t="shared" si="8"/>
        <v/>
      </c>
      <c r="B143" s="8"/>
      <c r="C143" s="152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S143" s="95" t="str">
        <f>IF(LEFT($V143,6)&lt;&gt;"",IF(COUNTIF(会員一覧!$E$4:$E$97,$V143),5,1),"")</f>
        <v/>
      </c>
      <c r="T143" s="96" t="str">
        <f>IF(LEFT($V143,6)&lt;&gt;"",IF(COUNTIF(会員一覧!$E$4:$E$97,$V143),"メンバー",""),"")</f>
        <v/>
      </c>
      <c r="V143" s="150" t="str">
        <f t="shared" si="9"/>
        <v/>
      </c>
      <c r="W143" s="161" t="e">
        <f t="shared" si="10"/>
        <v>#VALUE!</v>
      </c>
    </row>
    <row r="144" spans="1:23">
      <c r="A144" s="94" t="str">
        <f t="shared" si="8"/>
        <v/>
      </c>
      <c r="B144" s="8"/>
      <c r="C144" s="152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S144" s="95" t="str">
        <f>IF(LEFT($V144,6)&lt;&gt;"",IF(COUNTIF(会員一覧!$E$4:$E$97,$V144),5,1),"")</f>
        <v/>
      </c>
      <c r="T144" s="96" t="str">
        <f>IF(LEFT($V144,6)&lt;&gt;"",IF(COUNTIF(会員一覧!$E$4:$E$97,$V144),"メンバー",""),"")</f>
        <v/>
      </c>
      <c r="V144" s="150" t="str">
        <f t="shared" si="9"/>
        <v/>
      </c>
      <c r="W144" s="161" t="e">
        <f t="shared" si="10"/>
        <v>#VALUE!</v>
      </c>
    </row>
    <row r="145" spans="1:23">
      <c r="A145" s="94" t="str">
        <f t="shared" si="8"/>
        <v/>
      </c>
      <c r="B145" s="8"/>
      <c r="C145" s="152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S145" s="95" t="str">
        <f>IF(LEFT($V145,6)&lt;&gt;"",IF(COUNTIF(会員一覧!$E$4:$E$97,$V145),5,1),"")</f>
        <v/>
      </c>
      <c r="T145" s="96" t="str">
        <f>IF(LEFT($V145,6)&lt;&gt;"",IF(COUNTIF(会員一覧!$E$4:$E$97,$V145),"メンバー",""),"")</f>
        <v/>
      </c>
      <c r="V145" s="150" t="str">
        <f t="shared" si="9"/>
        <v/>
      </c>
      <c r="W145" s="161" t="e">
        <f t="shared" si="10"/>
        <v>#VALUE!</v>
      </c>
    </row>
    <row r="146" spans="1:23">
      <c r="A146" s="94" t="str">
        <f t="shared" si="8"/>
        <v/>
      </c>
      <c r="B146" s="8"/>
      <c r="C146" s="152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S146" s="95" t="str">
        <f>IF(LEFT($V146,6)&lt;&gt;"",IF(COUNTIF(会員一覧!$E$4:$E$97,$V146),5,1),"")</f>
        <v/>
      </c>
      <c r="T146" s="96" t="str">
        <f>IF(LEFT($V146,6)&lt;&gt;"",IF(COUNTIF(会員一覧!$E$4:$E$97,$V146),"メンバー",""),"")</f>
        <v/>
      </c>
      <c r="V146" s="150" t="str">
        <f t="shared" si="9"/>
        <v/>
      </c>
      <c r="W146" s="161" t="e">
        <f t="shared" si="10"/>
        <v>#VALUE!</v>
      </c>
    </row>
    <row r="147" spans="1:23">
      <c r="A147" s="94" t="str">
        <f t="shared" si="8"/>
        <v/>
      </c>
      <c r="B147" s="8"/>
      <c r="C147" s="152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S147" s="95" t="str">
        <f>IF(LEFT($V147,6)&lt;&gt;"",IF(COUNTIF(会員一覧!$E$4:$E$97,$V147),5,1),"")</f>
        <v/>
      </c>
      <c r="T147" s="96" t="str">
        <f>IF(LEFT($V147,6)&lt;&gt;"",IF(COUNTIF(会員一覧!$E$4:$E$97,$V147),"メンバー",""),"")</f>
        <v/>
      </c>
      <c r="V147" s="150" t="str">
        <f t="shared" si="9"/>
        <v/>
      </c>
      <c r="W147" s="161" t="e">
        <f t="shared" si="10"/>
        <v>#VALUE!</v>
      </c>
    </row>
    <row r="148" spans="1:23">
      <c r="A148" s="94" t="str">
        <f t="shared" si="8"/>
        <v/>
      </c>
      <c r="B148" s="8"/>
      <c r="C148" s="152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S148" s="95" t="str">
        <f>IF(LEFT($V148,6)&lt;&gt;"",IF(COUNTIF(会員一覧!$E$4:$E$97,$V148),5,1),"")</f>
        <v/>
      </c>
      <c r="T148" s="96" t="str">
        <f>IF(LEFT($V148,6)&lt;&gt;"",IF(COUNTIF(会員一覧!$E$4:$E$97,$V148),"メンバー",""),"")</f>
        <v/>
      </c>
      <c r="V148" s="150" t="str">
        <f t="shared" si="9"/>
        <v/>
      </c>
      <c r="W148" s="161" t="e">
        <f t="shared" si="10"/>
        <v>#VALUE!</v>
      </c>
    </row>
    <row r="149" spans="1:23">
      <c r="A149" s="94" t="str">
        <f t="shared" si="8"/>
        <v/>
      </c>
      <c r="B149" s="8"/>
      <c r="C149" s="152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S149" s="95" t="str">
        <f>IF(LEFT($V149,6)&lt;&gt;"",IF(COUNTIF(会員一覧!$E$4:$E$97,$V149),5,1),"")</f>
        <v/>
      </c>
      <c r="T149" s="96" t="str">
        <f>IF(LEFT($V149,6)&lt;&gt;"",IF(COUNTIF(会員一覧!$E$4:$E$97,$V149),"メンバー",""),"")</f>
        <v/>
      </c>
      <c r="V149" s="150" t="str">
        <f t="shared" si="9"/>
        <v/>
      </c>
      <c r="W149" s="161" t="e">
        <f t="shared" si="10"/>
        <v>#VALUE!</v>
      </c>
    </row>
    <row r="150" spans="1:23">
      <c r="A150" s="94" t="str">
        <f t="shared" si="8"/>
        <v/>
      </c>
      <c r="B150" s="8"/>
      <c r="C150" s="152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S150" s="95" t="str">
        <f>IF(LEFT($V150,6)&lt;&gt;"",IF(COUNTIF(会員一覧!$E$4:$E$97,$V150),5,1),"")</f>
        <v/>
      </c>
      <c r="T150" s="96" t="str">
        <f>IF(LEFT($V150,6)&lt;&gt;"",IF(COUNTIF(会員一覧!$E$4:$E$97,$V150),"メンバー",""),"")</f>
        <v/>
      </c>
      <c r="V150" s="150" t="str">
        <f t="shared" si="9"/>
        <v/>
      </c>
      <c r="W150" s="161" t="e">
        <f t="shared" si="10"/>
        <v>#VALUE!</v>
      </c>
    </row>
    <row r="151" spans="1:23">
      <c r="A151" s="94" t="str">
        <f t="shared" si="8"/>
        <v/>
      </c>
      <c r="B151" s="8"/>
      <c r="C151" s="152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S151" s="95" t="str">
        <f>IF(LEFT($V151,6)&lt;&gt;"",IF(COUNTIF(会員一覧!$E$4:$E$97,$V151),5,1),"")</f>
        <v/>
      </c>
      <c r="T151" s="96" t="str">
        <f>IF(LEFT($V151,6)&lt;&gt;"",IF(COUNTIF(会員一覧!$E$4:$E$97,$V151),"メンバー",""),"")</f>
        <v/>
      </c>
      <c r="V151" s="150" t="str">
        <f t="shared" si="9"/>
        <v/>
      </c>
      <c r="W151" s="161" t="e">
        <f t="shared" si="10"/>
        <v>#VALUE!</v>
      </c>
    </row>
    <row r="152" spans="1:23">
      <c r="A152" s="94" t="str">
        <f t="shared" si="8"/>
        <v/>
      </c>
      <c r="B152" s="8"/>
      <c r="C152" s="152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S152" s="95" t="str">
        <f>IF(LEFT($V152,6)&lt;&gt;"",IF(COUNTIF(会員一覧!$E$4:$E$97,$V152),5,1),"")</f>
        <v/>
      </c>
      <c r="T152" s="96" t="str">
        <f>IF(LEFT($V152,6)&lt;&gt;"",IF(COUNTIF(会員一覧!$E$4:$E$97,$V152),"メンバー",""),"")</f>
        <v/>
      </c>
      <c r="V152" s="150" t="str">
        <f t="shared" si="9"/>
        <v/>
      </c>
      <c r="W152" s="161" t="e">
        <f t="shared" si="10"/>
        <v>#VALUE!</v>
      </c>
    </row>
    <row r="153" spans="1:23">
      <c r="A153" s="94" t="str">
        <f t="shared" si="8"/>
        <v/>
      </c>
      <c r="B153" s="8"/>
      <c r="C153" s="152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S153" s="95" t="str">
        <f>IF(LEFT($V153,6)&lt;&gt;"",IF(COUNTIF(会員一覧!$E$4:$E$97,$V153),5,1),"")</f>
        <v/>
      </c>
      <c r="T153" s="96" t="str">
        <f>IF(LEFT($V153,6)&lt;&gt;"",IF(COUNTIF(会員一覧!$E$4:$E$97,$V153),"メンバー",""),"")</f>
        <v/>
      </c>
      <c r="V153" s="150" t="str">
        <f t="shared" si="9"/>
        <v/>
      </c>
      <c r="W153" s="161" t="e">
        <f t="shared" si="10"/>
        <v>#VALUE!</v>
      </c>
    </row>
    <row r="154" spans="1:23">
      <c r="A154" s="94" t="str">
        <f t="shared" si="8"/>
        <v/>
      </c>
      <c r="B154" s="8"/>
      <c r="C154" s="152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S154" s="95" t="str">
        <f>IF(LEFT($V154,6)&lt;&gt;"",IF(COUNTIF(会員一覧!$E$4:$E$97,$V154),5,1),"")</f>
        <v/>
      </c>
      <c r="T154" s="96" t="str">
        <f>IF(LEFT($V154,6)&lt;&gt;"",IF(COUNTIF(会員一覧!$E$4:$E$97,$V154),"メンバー",""),"")</f>
        <v/>
      </c>
      <c r="V154" s="150" t="str">
        <f t="shared" si="9"/>
        <v/>
      </c>
      <c r="W154" s="161" t="e">
        <f t="shared" si="10"/>
        <v>#VALUE!</v>
      </c>
    </row>
    <row r="155" spans="1:23">
      <c r="A155" s="94" t="str">
        <f t="shared" si="8"/>
        <v/>
      </c>
      <c r="B155" s="8"/>
      <c r="C155" s="152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S155" s="95" t="str">
        <f>IF(LEFT($V155,6)&lt;&gt;"",IF(COUNTIF(会員一覧!$E$4:$E$97,$V155),5,1),"")</f>
        <v/>
      </c>
      <c r="T155" s="96" t="str">
        <f>IF(LEFT($V155,6)&lt;&gt;"",IF(COUNTIF(会員一覧!$E$4:$E$97,$V155),"メンバー",""),"")</f>
        <v/>
      </c>
      <c r="V155" s="150" t="str">
        <f t="shared" si="9"/>
        <v/>
      </c>
      <c r="W155" s="161" t="e">
        <f t="shared" si="10"/>
        <v>#VALUE!</v>
      </c>
    </row>
    <row r="156" spans="1:23">
      <c r="A156" s="94" t="str">
        <f t="shared" si="8"/>
        <v/>
      </c>
      <c r="B156" s="8"/>
      <c r="C156" s="152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S156" s="95" t="str">
        <f>IF(LEFT($V156,6)&lt;&gt;"",IF(COUNTIF(会員一覧!$E$4:$E$97,$V156),5,1),"")</f>
        <v/>
      </c>
      <c r="T156" s="96" t="str">
        <f>IF(LEFT($V156,6)&lt;&gt;"",IF(COUNTIF(会員一覧!$E$4:$E$97,$V156),"メンバー",""),"")</f>
        <v/>
      </c>
      <c r="V156" s="150" t="str">
        <f t="shared" si="9"/>
        <v/>
      </c>
      <c r="W156" s="161" t="e">
        <f t="shared" si="10"/>
        <v>#VALUE!</v>
      </c>
    </row>
    <row r="157" spans="1:23">
      <c r="A157" s="94" t="str">
        <f t="shared" si="8"/>
        <v/>
      </c>
      <c r="B157" s="8"/>
      <c r="C157" s="152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S157" s="95" t="str">
        <f>IF(LEFT($V157,6)&lt;&gt;"",IF(COUNTIF(会員一覧!$E$4:$E$97,$V157),5,1),"")</f>
        <v/>
      </c>
      <c r="T157" s="96" t="str">
        <f>IF(LEFT($V157,6)&lt;&gt;"",IF(COUNTIF(会員一覧!$E$4:$E$97,$V157),"メンバー",""),"")</f>
        <v/>
      </c>
      <c r="V157" s="150" t="str">
        <f t="shared" si="9"/>
        <v/>
      </c>
      <c r="W157" s="161" t="e">
        <f t="shared" si="10"/>
        <v>#VALUE!</v>
      </c>
    </row>
    <row r="158" spans="1:23">
      <c r="A158" s="94" t="str">
        <f t="shared" si="8"/>
        <v/>
      </c>
      <c r="B158" s="8"/>
      <c r="C158" s="152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S158" s="95" t="str">
        <f>IF(LEFT($V158,6)&lt;&gt;"",IF(COUNTIF(会員一覧!$E$4:$E$97,$V158),5,1),"")</f>
        <v/>
      </c>
      <c r="T158" s="96" t="str">
        <f>IF(LEFT($V158,6)&lt;&gt;"",IF(COUNTIF(会員一覧!$E$4:$E$97,$V158),"メンバー",""),"")</f>
        <v/>
      </c>
      <c r="V158" s="150" t="str">
        <f t="shared" si="9"/>
        <v/>
      </c>
      <c r="W158" s="161" t="e">
        <f t="shared" si="10"/>
        <v>#VALUE!</v>
      </c>
    </row>
    <row r="159" spans="1:23">
      <c r="A159" s="94" t="str">
        <f t="shared" si="8"/>
        <v/>
      </c>
      <c r="B159" s="8"/>
      <c r="C159" s="152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S159" s="95" t="str">
        <f>IF(LEFT($V159,6)&lt;&gt;"",IF(COUNTIF(会員一覧!$E$4:$E$97,$V159),5,1),"")</f>
        <v/>
      </c>
      <c r="T159" s="96" t="str">
        <f>IF(LEFT($V159,6)&lt;&gt;"",IF(COUNTIF(会員一覧!$E$4:$E$97,$V159),"メンバー",""),"")</f>
        <v/>
      </c>
      <c r="V159" s="150" t="str">
        <f t="shared" si="9"/>
        <v/>
      </c>
      <c r="W159" s="161" t="e">
        <f t="shared" si="10"/>
        <v>#VALUE!</v>
      </c>
    </row>
    <row r="160" spans="1:23">
      <c r="A160" s="94" t="str">
        <f t="shared" si="8"/>
        <v/>
      </c>
      <c r="B160" s="8"/>
      <c r="C160" s="152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S160" s="95" t="str">
        <f>IF(LEFT($V160,6)&lt;&gt;"",IF(COUNTIF(会員一覧!$E$4:$E$97,$V160),5,1),"")</f>
        <v/>
      </c>
      <c r="T160" s="96" t="str">
        <f>IF(LEFT($V160,6)&lt;&gt;"",IF(COUNTIF(会員一覧!$E$4:$E$97,$V160),"メンバー",""),"")</f>
        <v/>
      </c>
      <c r="V160" s="150" t="str">
        <f t="shared" si="9"/>
        <v/>
      </c>
      <c r="W160" s="161" t="e">
        <f t="shared" si="10"/>
        <v>#VALUE!</v>
      </c>
    </row>
    <row r="161" spans="1:23">
      <c r="A161" s="94" t="str">
        <f t="shared" si="8"/>
        <v/>
      </c>
      <c r="B161" s="8"/>
      <c r="C161" s="152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S161" s="95" t="str">
        <f>IF(LEFT($V161,6)&lt;&gt;"",IF(COUNTIF(会員一覧!$E$4:$E$97,$V161),5,1),"")</f>
        <v/>
      </c>
      <c r="T161" s="96" t="str">
        <f>IF(LEFT($V161,6)&lt;&gt;"",IF(COUNTIF(会員一覧!$E$4:$E$97,$V161),"メンバー",""),"")</f>
        <v/>
      </c>
      <c r="V161" s="150" t="str">
        <f t="shared" si="9"/>
        <v/>
      </c>
      <c r="W161" s="161" t="e">
        <f t="shared" si="10"/>
        <v>#VALUE!</v>
      </c>
    </row>
    <row r="162" spans="1:23">
      <c r="A162" s="94" t="str">
        <f t="shared" si="8"/>
        <v/>
      </c>
      <c r="B162" s="8"/>
      <c r="C162" s="152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S162" s="95" t="str">
        <f>IF(LEFT($V162,6)&lt;&gt;"",IF(COUNTIF(会員一覧!$E$4:$E$97,$V162),5,1),"")</f>
        <v/>
      </c>
      <c r="T162" s="96" t="str">
        <f>IF(LEFT($V162,6)&lt;&gt;"",IF(COUNTIF(会員一覧!$E$4:$E$97,$V162),"メンバー",""),"")</f>
        <v/>
      </c>
      <c r="V162" s="150" t="str">
        <f t="shared" si="9"/>
        <v/>
      </c>
      <c r="W162" s="161" t="e">
        <f t="shared" si="10"/>
        <v>#VALUE!</v>
      </c>
    </row>
    <row r="163" spans="1:23">
      <c r="A163" s="94" t="str">
        <f t="shared" si="8"/>
        <v/>
      </c>
      <c r="B163" s="8"/>
      <c r="C163" s="152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S163" s="95" t="str">
        <f>IF(LEFT($V163,6)&lt;&gt;"",IF(COUNTIF(会員一覧!$E$4:$E$97,$V163),5,1),"")</f>
        <v/>
      </c>
      <c r="T163" s="96" t="str">
        <f>IF(LEFT($V163,6)&lt;&gt;"",IF(COUNTIF(会員一覧!$E$4:$E$97,$V163),"メンバー",""),"")</f>
        <v/>
      </c>
      <c r="V163" s="150" t="str">
        <f t="shared" si="9"/>
        <v/>
      </c>
      <c r="W163" s="161" t="e">
        <f t="shared" si="10"/>
        <v>#VALUE!</v>
      </c>
    </row>
    <row r="164" spans="1:23">
      <c r="A164" s="94" t="str">
        <f t="shared" si="8"/>
        <v/>
      </c>
      <c r="B164" s="8"/>
      <c r="C164" s="152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S164" s="95" t="str">
        <f>IF(LEFT($V164,6)&lt;&gt;"",IF(COUNTIF(会員一覧!$E$4:$E$97,$V164),5,1),"")</f>
        <v/>
      </c>
      <c r="T164" s="96" t="str">
        <f>IF(LEFT($V164,6)&lt;&gt;"",IF(COUNTIF(会員一覧!$E$4:$E$97,$V164),"メンバー",""),"")</f>
        <v/>
      </c>
      <c r="V164" s="150" t="str">
        <f t="shared" si="9"/>
        <v/>
      </c>
      <c r="W164" s="161" t="e">
        <f t="shared" si="10"/>
        <v>#VALUE!</v>
      </c>
    </row>
    <row r="165" spans="1:23">
      <c r="A165" s="94" t="str">
        <f t="shared" si="8"/>
        <v/>
      </c>
      <c r="B165" s="8"/>
      <c r="C165" s="152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S165" s="95" t="str">
        <f>IF(LEFT($V165,6)&lt;&gt;"",IF(COUNTIF(会員一覧!$E$4:$E$97,$V165),5,1),"")</f>
        <v/>
      </c>
      <c r="T165" s="96" t="str">
        <f>IF(LEFT($V165,6)&lt;&gt;"",IF(COUNTIF(会員一覧!$E$4:$E$97,$V165),"メンバー",""),"")</f>
        <v/>
      </c>
      <c r="V165" s="150" t="str">
        <f t="shared" si="9"/>
        <v/>
      </c>
      <c r="W165" s="161" t="e">
        <f t="shared" si="10"/>
        <v>#VALUE!</v>
      </c>
    </row>
    <row r="166" spans="1:23">
      <c r="A166" s="94" t="str">
        <f t="shared" si="8"/>
        <v/>
      </c>
      <c r="B166" s="8"/>
      <c r="C166" s="152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S166" s="95" t="str">
        <f>IF(LEFT($V166,6)&lt;&gt;"",IF(COUNTIF(会員一覧!$E$4:$E$97,$V166),5,1),"")</f>
        <v/>
      </c>
      <c r="T166" s="96" t="str">
        <f>IF(LEFT($V166,6)&lt;&gt;"",IF(COUNTIF(会員一覧!$E$4:$E$97,$V166),"メンバー",""),"")</f>
        <v/>
      </c>
      <c r="V166" s="150" t="str">
        <f t="shared" si="9"/>
        <v/>
      </c>
      <c r="W166" s="161" t="e">
        <f t="shared" si="10"/>
        <v>#VALUE!</v>
      </c>
    </row>
    <row r="167" spans="1:23">
      <c r="A167" s="94" t="str">
        <f t="shared" si="8"/>
        <v/>
      </c>
      <c r="B167" s="8"/>
      <c r="C167" s="152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S167" s="95" t="str">
        <f>IF(LEFT($V167,6)&lt;&gt;"",IF(COUNTIF(会員一覧!$E$4:$E$97,$V167),5,1),"")</f>
        <v/>
      </c>
      <c r="T167" s="96" t="str">
        <f>IF(LEFT($V167,6)&lt;&gt;"",IF(COUNTIF(会員一覧!$E$4:$E$97,$V167),"メンバー",""),"")</f>
        <v/>
      </c>
      <c r="V167" s="150" t="str">
        <f t="shared" si="9"/>
        <v/>
      </c>
      <c r="W167" s="161" t="e">
        <f t="shared" si="10"/>
        <v>#VALUE!</v>
      </c>
    </row>
    <row r="168" spans="1:23">
      <c r="A168" s="94" t="str">
        <f t="shared" si="8"/>
        <v/>
      </c>
      <c r="B168" s="8"/>
      <c r="C168" s="152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S168" s="95" t="str">
        <f>IF(LEFT($V168,6)&lt;&gt;"",IF(COUNTIF(会員一覧!$E$4:$E$97,$V168),5,1),"")</f>
        <v/>
      </c>
      <c r="T168" s="96" t="str">
        <f>IF(LEFT($V168,6)&lt;&gt;"",IF(COUNTIF(会員一覧!$E$4:$E$97,$V168),"メンバー",""),"")</f>
        <v/>
      </c>
      <c r="V168" s="150" t="str">
        <f t="shared" si="9"/>
        <v/>
      </c>
      <c r="W168" s="161" t="e">
        <f t="shared" si="10"/>
        <v>#VALUE!</v>
      </c>
    </row>
    <row r="169" spans="1:23">
      <c r="A169" s="94" t="str">
        <f t="shared" si="8"/>
        <v/>
      </c>
      <c r="B169" s="8"/>
      <c r="C169" s="152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S169" s="95" t="str">
        <f>IF(LEFT($V169,6)&lt;&gt;"",IF(COUNTIF(会員一覧!$E$4:$E$97,$V169),5,1),"")</f>
        <v/>
      </c>
      <c r="T169" s="96" t="str">
        <f>IF(LEFT($V169,6)&lt;&gt;"",IF(COUNTIF(会員一覧!$E$4:$E$97,$V169),"メンバー",""),"")</f>
        <v/>
      </c>
      <c r="V169" s="150" t="str">
        <f t="shared" si="9"/>
        <v/>
      </c>
      <c r="W169" s="161" t="e">
        <f t="shared" si="10"/>
        <v>#VALUE!</v>
      </c>
    </row>
    <row r="170" spans="1:23">
      <c r="A170" s="94" t="str">
        <f t="shared" si="8"/>
        <v/>
      </c>
      <c r="B170" s="8"/>
      <c r="C170" s="152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S170" s="95" t="str">
        <f>IF(LEFT($V170,6)&lt;&gt;"",IF(COUNTIF(会員一覧!$E$4:$E$97,$V170),5,1),"")</f>
        <v/>
      </c>
      <c r="T170" s="96" t="str">
        <f>IF(LEFT($V170,6)&lt;&gt;"",IF(COUNTIF(会員一覧!$E$4:$E$97,$V170),"メンバー",""),"")</f>
        <v/>
      </c>
      <c r="V170" s="150" t="str">
        <f t="shared" si="9"/>
        <v/>
      </c>
      <c r="W170" s="161" t="e">
        <f t="shared" si="10"/>
        <v>#VALUE!</v>
      </c>
    </row>
    <row r="171" spans="1:23">
      <c r="A171" s="94" t="str">
        <f t="shared" si="8"/>
        <v/>
      </c>
      <c r="B171" s="8"/>
      <c r="C171" s="152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S171" s="95" t="str">
        <f>IF(LEFT($V171,6)&lt;&gt;"",IF(COUNTIF(会員一覧!$E$4:$E$97,$V171),5,1),"")</f>
        <v/>
      </c>
      <c r="T171" s="96" t="str">
        <f>IF(LEFT($V171,6)&lt;&gt;"",IF(COUNTIF(会員一覧!$E$4:$E$97,$V171),"メンバー",""),"")</f>
        <v/>
      </c>
      <c r="V171" s="150" t="str">
        <f t="shared" si="9"/>
        <v/>
      </c>
      <c r="W171" s="161" t="e">
        <f t="shared" si="10"/>
        <v>#VALUE!</v>
      </c>
    </row>
    <row r="172" spans="1:23">
      <c r="A172" s="94" t="str">
        <f t="shared" si="8"/>
        <v/>
      </c>
      <c r="B172" s="8"/>
      <c r="C172" s="152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S172" s="95" t="str">
        <f>IF(LEFT($V172,6)&lt;&gt;"",IF(COUNTIF(会員一覧!$E$4:$E$97,$V172),5,1),"")</f>
        <v/>
      </c>
      <c r="T172" s="96" t="str">
        <f>IF(LEFT($V172,6)&lt;&gt;"",IF(COUNTIF(会員一覧!$E$4:$E$97,$V172),"メンバー",""),"")</f>
        <v/>
      </c>
      <c r="V172" s="150" t="str">
        <f t="shared" si="9"/>
        <v/>
      </c>
      <c r="W172" s="161" t="e">
        <f t="shared" si="10"/>
        <v>#VALUE!</v>
      </c>
    </row>
    <row r="173" spans="1:23">
      <c r="A173" s="94" t="str">
        <f t="shared" si="8"/>
        <v/>
      </c>
      <c r="B173" s="8"/>
      <c r="C173" s="152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S173" s="95" t="str">
        <f>IF(LEFT($V173,6)&lt;&gt;"",IF(COUNTIF(会員一覧!$E$4:$E$97,$V173),5,1),"")</f>
        <v/>
      </c>
      <c r="T173" s="96" t="str">
        <f>IF(LEFT($V173,6)&lt;&gt;"",IF(COUNTIF(会員一覧!$E$4:$E$97,$V173),"メンバー",""),"")</f>
        <v/>
      </c>
      <c r="V173" s="150" t="str">
        <f t="shared" si="9"/>
        <v/>
      </c>
      <c r="W173" s="161" t="e">
        <f t="shared" si="10"/>
        <v>#VALUE!</v>
      </c>
    </row>
    <row r="174" spans="1:23">
      <c r="A174" s="94" t="str">
        <f t="shared" si="8"/>
        <v/>
      </c>
      <c r="B174" s="8"/>
      <c r="C174" s="152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S174" s="95" t="str">
        <f>IF(LEFT($V174,6)&lt;&gt;"",IF(COUNTIF(会員一覧!$E$4:$E$97,$V174),5,1),"")</f>
        <v/>
      </c>
      <c r="T174" s="96" t="str">
        <f>IF(LEFT($V174,6)&lt;&gt;"",IF(COUNTIF(会員一覧!$E$4:$E$97,$V174),"メンバー",""),"")</f>
        <v/>
      </c>
      <c r="V174" s="150" t="str">
        <f t="shared" si="9"/>
        <v/>
      </c>
      <c r="W174" s="161" t="e">
        <f t="shared" si="10"/>
        <v>#VALUE!</v>
      </c>
    </row>
    <row r="175" spans="1:23">
      <c r="A175" s="94" t="str">
        <f t="shared" si="8"/>
        <v/>
      </c>
      <c r="B175" s="8"/>
      <c r="C175" s="152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S175" s="95" t="str">
        <f>IF(LEFT($V175,6)&lt;&gt;"",IF(COUNTIF(会員一覧!$E$4:$E$97,$V175),5,1),"")</f>
        <v/>
      </c>
      <c r="T175" s="96" t="str">
        <f>IF(LEFT($V175,6)&lt;&gt;"",IF(COUNTIF(会員一覧!$E$4:$E$97,$V175),"メンバー",""),"")</f>
        <v/>
      </c>
      <c r="V175" s="150" t="str">
        <f t="shared" si="9"/>
        <v/>
      </c>
      <c r="W175" s="161" t="e">
        <f t="shared" si="10"/>
        <v>#VALUE!</v>
      </c>
    </row>
    <row r="176" spans="1:23">
      <c r="A176" s="94" t="str">
        <f t="shared" si="8"/>
        <v/>
      </c>
      <c r="B176" s="8"/>
      <c r="C176" s="152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S176" s="95" t="str">
        <f>IF(LEFT($V176,6)&lt;&gt;"",IF(COUNTIF(会員一覧!$E$4:$E$97,$V176),5,1),"")</f>
        <v/>
      </c>
      <c r="T176" s="96" t="str">
        <f>IF(LEFT($V176,6)&lt;&gt;"",IF(COUNTIF(会員一覧!$E$4:$E$97,$V176),"メンバー",""),"")</f>
        <v/>
      </c>
      <c r="V176" s="150" t="str">
        <f t="shared" si="9"/>
        <v/>
      </c>
      <c r="W176" s="161" t="e">
        <f t="shared" si="10"/>
        <v>#VALUE!</v>
      </c>
    </row>
    <row r="177" spans="1:23">
      <c r="A177" s="94" t="str">
        <f t="shared" si="8"/>
        <v/>
      </c>
      <c r="B177" s="8"/>
      <c r="C177" s="152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S177" s="95" t="str">
        <f>IF(LEFT($V177,6)&lt;&gt;"",IF(COUNTIF(会員一覧!$E$4:$E$97,$V177),5,1),"")</f>
        <v/>
      </c>
      <c r="T177" s="96" t="str">
        <f>IF(LEFT($V177,6)&lt;&gt;"",IF(COUNTIF(会員一覧!$E$4:$E$97,$V177),"メンバー",""),"")</f>
        <v/>
      </c>
      <c r="V177" s="150" t="str">
        <f t="shared" si="9"/>
        <v/>
      </c>
      <c r="W177" s="161" t="e">
        <f t="shared" si="10"/>
        <v>#VALUE!</v>
      </c>
    </row>
    <row r="178" spans="1:23">
      <c r="A178" s="94" t="str">
        <f t="shared" si="8"/>
        <v/>
      </c>
      <c r="B178" s="8"/>
      <c r="C178" s="152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S178" s="95" t="str">
        <f>IF(LEFT($V178,6)&lt;&gt;"",IF(COUNTIF(会員一覧!$E$4:$E$97,$V178),5,1),"")</f>
        <v/>
      </c>
      <c r="T178" s="96" t="str">
        <f>IF(LEFT($V178,6)&lt;&gt;"",IF(COUNTIF(会員一覧!$E$4:$E$97,$V178),"メンバー",""),"")</f>
        <v/>
      </c>
      <c r="V178" s="150" t="str">
        <f t="shared" si="9"/>
        <v/>
      </c>
      <c r="W178" s="161" t="e">
        <f t="shared" si="10"/>
        <v>#VALUE!</v>
      </c>
    </row>
    <row r="179" spans="1:23">
      <c r="A179" s="94" t="str">
        <f t="shared" si="8"/>
        <v/>
      </c>
      <c r="B179" s="8"/>
      <c r="C179" s="152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S179" s="95" t="str">
        <f>IF(LEFT($V179,6)&lt;&gt;"",IF(COUNTIF(会員一覧!$E$4:$E$97,$V179),5,1),"")</f>
        <v/>
      </c>
      <c r="T179" s="96" t="str">
        <f>IF(LEFT($V179,6)&lt;&gt;"",IF(COUNTIF(会員一覧!$E$4:$E$97,$V179),"メンバー",""),"")</f>
        <v/>
      </c>
      <c r="V179" s="150" t="str">
        <f t="shared" si="9"/>
        <v/>
      </c>
      <c r="W179" s="161" t="e">
        <f t="shared" si="10"/>
        <v>#VALUE!</v>
      </c>
    </row>
    <row r="180" spans="1:23">
      <c r="A180" s="94" t="str">
        <f t="shared" si="8"/>
        <v/>
      </c>
      <c r="B180" s="8"/>
      <c r="C180" s="152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S180" s="95" t="str">
        <f>IF(LEFT($V180,6)&lt;&gt;"",IF(COUNTIF(会員一覧!$E$4:$E$97,$V180),5,1),"")</f>
        <v/>
      </c>
      <c r="T180" s="96" t="str">
        <f>IF(LEFT($V180,6)&lt;&gt;"",IF(COUNTIF(会員一覧!$E$4:$E$97,$V180),"メンバー",""),"")</f>
        <v/>
      </c>
      <c r="V180" s="150" t="str">
        <f t="shared" si="9"/>
        <v/>
      </c>
      <c r="W180" s="161" t="e">
        <f t="shared" si="10"/>
        <v>#VALUE!</v>
      </c>
    </row>
    <row r="181" spans="1:23">
      <c r="A181" s="94" t="str">
        <f t="shared" si="8"/>
        <v/>
      </c>
      <c r="B181" s="8"/>
      <c r="C181" s="152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S181" s="95" t="str">
        <f>IF(LEFT($V181,6)&lt;&gt;"",IF(COUNTIF(会員一覧!$E$4:$E$97,$V181),5,1),"")</f>
        <v/>
      </c>
      <c r="T181" s="96" t="str">
        <f>IF(LEFT($V181,6)&lt;&gt;"",IF(COUNTIF(会員一覧!$E$4:$E$97,$V181),"メンバー",""),"")</f>
        <v/>
      </c>
      <c r="V181" s="150" t="str">
        <f t="shared" si="9"/>
        <v/>
      </c>
      <c r="W181" s="161" t="e">
        <f t="shared" si="10"/>
        <v>#VALUE!</v>
      </c>
    </row>
    <row r="182" spans="1:23">
      <c r="A182" s="94" t="str">
        <f t="shared" si="8"/>
        <v/>
      </c>
      <c r="B182" s="8"/>
      <c r="C182" s="152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S182" s="95" t="str">
        <f>IF(LEFT($V182,6)&lt;&gt;"",IF(COUNTIF(会員一覧!$E$4:$E$97,$V182),5,1),"")</f>
        <v/>
      </c>
      <c r="T182" s="96" t="str">
        <f>IF(LEFT($V182,6)&lt;&gt;"",IF(COUNTIF(会員一覧!$E$4:$E$97,$V182),"メンバー",""),"")</f>
        <v/>
      </c>
      <c r="V182" s="150" t="str">
        <f t="shared" si="9"/>
        <v/>
      </c>
      <c r="W182" s="161" t="e">
        <f t="shared" si="10"/>
        <v>#VALUE!</v>
      </c>
    </row>
    <row r="183" spans="1:23">
      <c r="A183" s="94" t="str">
        <f t="shared" si="8"/>
        <v/>
      </c>
      <c r="B183" s="8"/>
      <c r="C183" s="152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S183" s="95" t="str">
        <f>IF(LEFT($V183,6)&lt;&gt;"",IF(COUNTIF(会員一覧!$E$4:$E$97,$V183),5,1),"")</f>
        <v/>
      </c>
      <c r="T183" s="96" t="str">
        <f>IF(LEFT($V183,6)&lt;&gt;"",IF(COUNTIF(会員一覧!$E$4:$E$97,$V183),"メンバー",""),"")</f>
        <v/>
      </c>
      <c r="V183" s="150" t="str">
        <f t="shared" si="9"/>
        <v/>
      </c>
      <c r="W183" s="161" t="e">
        <f t="shared" si="10"/>
        <v>#VALUE!</v>
      </c>
    </row>
    <row r="184" spans="1:23">
      <c r="A184" s="94" t="str">
        <f t="shared" si="8"/>
        <v/>
      </c>
      <c r="B184" s="8"/>
      <c r="C184" s="152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S184" s="95" t="str">
        <f>IF(LEFT($V184,6)&lt;&gt;"",IF(COUNTIF(会員一覧!$E$4:$E$97,$V184),5,1),"")</f>
        <v/>
      </c>
      <c r="T184" s="96" t="str">
        <f>IF(LEFT($V184,6)&lt;&gt;"",IF(COUNTIF(会員一覧!$E$4:$E$97,$V184),"メンバー",""),"")</f>
        <v/>
      </c>
      <c r="V184" s="150" t="str">
        <f t="shared" si="9"/>
        <v/>
      </c>
      <c r="W184" s="161" t="e">
        <f t="shared" si="10"/>
        <v>#VALUE!</v>
      </c>
    </row>
    <row r="185" spans="1:23">
      <c r="A185" s="94" t="str">
        <f t="shared" si="8"/>
        <v/>
      </c>
      <c r="B185" s="8"/>
      <c r="C185" s="15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S185" s="95" t="str">
        <f>IF(LEFT($V185,6)&lt;&gt;"",IF(COUNTIF(会員一覧!$E$4:$E$97,$V185),5,1),"")</f>
        <v/>
      </c>
      <c r="T185" s="96" t="str">
        <f>IF(LEFT($V185,6)&lt;&gt;"",IF(COUNTIF(会員一覧!$E$4:$E$97,$V185),"メンバー",""),"")</f>
        <v/>
      </c>
      <c r="V185" s="150" t="str">
        <f t="shared" si="9"/>
        <v/>
      </c>
      <c r="W185" s="161" t="e">
        <f t="shared" si="10"/>
        <v>#VALUE!</v>
      </c>
    </row>
    <row r="186" spans="1:23">
      <c r="A186" s="94" t="str">
        <f t="shared" si="8"/>
        <v/>
      </c>
      <c r="B186" s="8"/>
      <c r="C186" s="15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S186" s="95" t="str">
        <f>IF(LEFT($V186,6)&lt;&gt;"",IF(COUNTIF(会員一覧!$E$4:$E$97,$V186),5,1),"")</f>
        <v/>
      </c>
      <c r="T186" s="96" t="str">
        <f>IF(LEFT($V186,6)&lt;&gt;"",IF(COUNTIF(会員一覧!$E$4:$E$97,$V186),"メンバー",""),"")</f>
        <v/>
      </c>
      <c r="V186" s="150" t="str">
        <f t="shared" si="9"/>
        <v/>
      </c>
      <c r="W186" s="161" t="e">
        <f t="shared" si="10"/>
        <v>#VALUE!</v>
      </c>
    </row>
    <row r="187" spans="1:23">
      <c r="A187" s="94" t="str">
        <f t="shared" si="8"/>
        <v/>
      </c>
      <c r="B187" s="8"/>
      <c r="C187" s="15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S187" s="95" t="str">
        <f>IF(LEFT($V187,6)&lt;&gt;"",IF(COUNTIF(会員一覧!$E$4:$E$97,$V187),5,1),"")</f>
        <v/>
      </c>
      <c r="T187" s="96" t="str">
        <f>IF(LEFT($V187,6)&lt;&gt;"",IF(COUNTIF(会員一覧!$E$4:$E$97,$V187),"メンバー",""),"")</f>
        <v/>
      </c>
      <c r="V187" s="150" t="str">
        <f t="shared" si="9"/>
        <v/>
      </c>
      <c r="W187" s="161" t="e">
        <f t="shared" si="10"/>
        <v>#VALUE!</v>
      </c>
    </row>
    <row r="188" spans="1:23">
      <c r="A188" s="94" t="str">
        <f t="shared" si="8"/>
        <v/>
      </c>
      <c r="B188" s="8"/>
      <c r="C188" s="15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S188" s="95" t="str">
        <f>IF(LEFT($V188,6)&lt;&gt;"",IF(COUNTIF(会員一覧!$E$4:$E$97,$V188),5,1),"")</f>
        <v/>
      </c>
      <c r="T188" s="96" t="str">
        <f>IF(LEFT($V188,6)&lt;&gt;"",IF(COUNTIF(会員一覧!$E$4:$E$97,$V188),"メンバー",""),"")</f>
        <v/>
      </c>
      <c r="V188" s="150" t="str">
        <f t="shared" si="9"/>
        <v/>
      </c>
      <c r="W188" s="161" t="e">
        <f t="shared" si="10"/>
        <v>#VALUE!</v>
      </c>
    </row>
    <row r="189" spans="1:23">
      <c r="A189" s="94" t="str">
        <f t="shared" si="8"/>
        <v/>
      </c>
      <c r="B189" s="8"/>
      <c r="C189" s="15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S189" s="95" t="str">
        <f>IF(LEFT($V189,6)&lt;&gt;"",IF(COUNTIF(会員一覧!$E$4:$E$97,$V189),5,1),"")</f>
        <v/>
      </c>
      <c r="T189" s="96" t="str">
        <f>IF(LEFT($V189,6)&lt;&gt;"",IF(COUNTIF(会員一覧!$E$4:$E$97,$V189),"メンバー",""),"")</f>
        <v/>
      </c>
      <c r="V189" s="150" t="str">
        <f t="shared" si="9"/>
        <v/>
      </c>
      <c r="W189" s="161" t="e">
        <f t="shared" si="10"/>
        <v>#VALUE!</v>
      </c>
    </row>
    <row r="190" spans="1:23">
      <c r="A190" s="94" t="str">
        <f t="shared" si="8"/>
        <v/>
      </c>
      <c r="B190" s="8"/>
      <c r="C190" s="15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S190" s="95" t="str">
        <f>IF(LEFT($V190,6)&lt;&gt;"",IF(COUNTIF(会員一覧!$E$4:$E$97,$V190),5,1),"")</f>
        <v/>
      </c>
      <c r="T190" s="96" t="str">
        <f>IF(LEFT($V190,6)&lt;&gt;"",IF(COUNTIF(会員一覧!$E$4:$E$97,$V190),"メンバー",""),"")</f>
        <v/>
      </c>
      <c r="V190" s="150" t="str">
        <f t="shared" si="9"/>
        <v/>
      </c>
      <c r="W190" s="161" t="e">
        <f t="shared" si="10"/>
        <v>#VALUE!</v>
      </c>
    </row>
    <row r="191" spans="1:23">
      <c r="A191" s="94" t="str">
        <f t="shared" si="8"/>
        <v/>
      </c>
      <c r="B191" s="8"/>
      <c r="C191" s="15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S191" s="95" t="str">
        <f>IF(LEFT($V191,6)&lt;&gt;"",IF(COUNTIF(会員一覧!$E$4:$E$97,$V191),5,1),"")</f>
        <v/>
      </c>
      <c r="T191" s="96" t="str">
        <f>IF(LEFT($V191,6)&lt;&gt;"",IF(COUNTIF(会員一覧!$E$4:$E$97,$V191),"メンバー",""),"")</f>
        <v/>
      </c>
      <c r="V191" s="150" t="str">
        <f t="shared" si="9"/>
        <v/>
      </c>
      <c r="W191" s="161" t="e">
        <f t="shared" si="10"/>
        <v>#VALUE!</v>
      </c>
    </row>
    <row r="192" spans="1:23">
      <c r="A192" s="94" t="str">
        <f t="shared" si="8"/>
        <v/>
      </c>
      <c r="B192" s="8"/>
      <c r="C192" s="15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S192" s="95" t="str">
        <f>IF(LEFT($V192,6)&lt;&gt;"",IF(COUNTIF(会員一覧!$E$4:$E$97,$V192),5,1),"")</f>
        <v/>
      </c>
      <c r="T192" s="96" t="str">
        <f>IF(LEFT($V192,6)&lt;&gt;"",IF(COUNTIF(会員一覧!$E$4:$E$97,$V192),"メンバー",""),"")</f>
        <v/>
      </c>
      <c r="V192" s="150" t="str">
        <f t="shared" si="9"/>
        <v/>
      </c>
      <c r="W192" s="161" t="e">
        <f t="shared" si="10"/>
        <v>#VALUE!</v>
      </c>
    </row>
    <row r="193" spans="1:23">
      <c r="A193" s="94" t="str">
        <f t="shared" si="8"/>
        <v/>
      </c>
      <c r="B193" s="8"/>
      <c r="C193" s="15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S193" s="95" t="str">
        <f>IF(LEFT($V193,6)&lt;&gt;"",IF(COUNTIF(会員一覧!$E$4:$E$97,$V193),5,1),"")</f>
        <v/>
      </c>
      <c r="T193" s="96" t="str">
        <f>IF(LEFT($V193,6)&lt;&gt;"",IF(COUNTIF(会員一覧!$E$4:$E$97,$V193),"メンバー",""),"")</f>
        <v/>
      </c>
      <c r="V193" s="150" t="str">
        <f t="shared" si="9"/>
        <v/>
      </c>
      <c r="W193" s="161" t="e">
        <f t="shared" si="10"/>
        <v>#VALUE!</v>
      </c>
    </row>
    <row r="194" spans="1:23">
      <c r="A194" s="94" t="str">
        <f t="shared" si="8"/>
        <v/>
      </c>
      <c r="B194" s="8"/>
      <c r="C194" s="15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S194" s="95" t="str">
        <f>IF(LEFT($V194,6)&lt;&gt;"",IF(COUNTIF(会員一覧!$E$4:$E$97,$V194),5,1),"")</f>
        <v/>
      </c>
      <c r="T194" s="96" t="str">
        <f>IF(LEFT($V194,6)&lt;&gt;"",IF(COUNTIF(会員一覧!$E$4:$E$97,$V194),"メンバー",""),"")</f>
        <v/>
      </c>
      <c r="V194" s="150" t="str">
        <f t="shared" si="9"/>
        <v/>
      </c>
      <c r="W194" s="161" t="e">
        <f t="shared" si="10"/>
        <v>#VALUE!</v>
      </c>
    </row>
    <row r="195" spans="1:23">
      <c r="A195" s="94" t="str">
        <f t="shared" si="8"/>
        <v/>
      </c>
      <c r="B195" s="8"/>
      <c r="C195" s="15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S195" s="95" t="str">
        <f>IF(LEFT($V195,6)&lt;&gt;"",IF(COUNTIF(会員一覧!$E$4:$E$97,$V195),5,1),"")</f>
        <v/>
      </c>
      <c r="T195" s="96" t="str">
        <f>IF(LEFT($V195,6)&lt;&gt;"",IF(COUNTIF(会員一覧!$E$4:$E$97,$V195),"メンバー",""),"")</f>
        <v/>
      </c>
      <c r="V195" s="150" t="str">
        <f t="shared" si="9"/>
        <v/>
      </c>
      <c r="W195" s="161" t="e">
        <f t="shared" si="10"/>
        <v>#VALUE!</v>
      </c>
    </row>
    <row r="196" spans="1:23">
      <c r="A196" s="94" t="str">
        <f t="shared" si="8"/>
        <v/>
      </c>
      <c r="B196" s="8"/>
      <c r="C196" s="15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S196" s="95" t="str">
        <f>IF(LEFT($V196,6)&lt;&gt;"",IF(COUNTIF(会員一覧!$E$4:$E$97,$V196),5,1),"")</f>
        <v/>
      </c>
      <c r="T196" s="96" t="str">
        <f>IF(LEFT($V196,6)&lt;&gt;"",IF(COUNTIF(会員一覧!$E$4:$E$97,$V196),"メンバー",""),"")</f>
        <v/>
      </c>
      <c r="V196" s="150" t="str">
        <f t="shared" si="9"/>
        <v/>
      </c>
      <c r="W196" s="161" t="e">
        <f t="shared" si="10"/>
        <v>#VALUE!</v>
      </c>
    </row>
    <row r="197" spans="1:23">
      <c r="A197" s="94" t="str">
        <f t="shared" si="8"/>
        <v/>
      </c>
      <c r="B197" s="8"/>
      <c r="C197" s="152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S197" s="95" t="str">
        <f>IF(LEFT($V197,6)&lt;&gt;"",IF(COUNTIF(会員一覧!$E$4:$E$97,$V197),5,1),"")</f>
        <v/>
      </c>
      <c r="T197" s="96" t="str">
        <f>IF(LEFT($V197,6)&lt;&gt;"",IF(COUNTIF(会員一覧!$E$4:$E$97,$V197),"メンバー",""),"")</f>
        <v/>
      </c>
      <c r="V197" s="150" t="str">
        <f t="shared" si="9"/>
        <v/>
      </c>
      <c r="W197" s="161" t="e">
        <f t="shared" si="10"/>
        <v>#VALUE!</v>
      </c>
    </row>
    <row r="198" spans="1:23">
      <c r="A198" s="94" t="str">
        <f t="shared" si="8"/>
        <v/>
      </c>
      <c r="B198" s="8"/>
      <c r="C198" s="152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S198" s="95" t="str">
        <f>IF(LEFT($V198,6)&lt;&gt;"",IF(COUNTIF(会員一覧!$E$4:$E$97,$V198),5,1),"")</f>
        <v/>
      </c>
      <c r="T198" s="96" t="str">
        <f>IF(LEFT($V198,6)&lt;&gt;"",IF(COUNTIF(会員一覧!$E$4:$E$97,$V198),"メンバー",""),"")</f>
        <v/>
      </c>
      <c r="V198" s="150" t="str">
        <f t="shared" si="9"/>
        <v/>
      </c>
      <c r="W198" s="161" t="e">
        <f t="shared" si="10"/>
        <v>#VALUE!</v>
      </c>
    </row>
    <row r="199" spans="1:23">
      <c r="A199" s="94" t="str">
        <f t="shared" si="8"/>
        <v/>
      </c>
      <c r="B199" s="8"/>
      <c r="C199" s="152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S199" s="95" t="str">
        <f>IF(LEFT($V199,6)&lt;&gt;"",IF(COUNTIF(会員一覧!$E$4:$E$97,$V199),5,1),"")</f>
        <v/>
      </c>
      <c r="T199" s="96" t="str">
        <f>IF(LEFT($V199,6)&lt;&gt;"",IF(COUNTIF(会員一覧!$E$4:$E$97,$V199),"メンバー",""),"")</f>
        <v/>
      </c>
      <c r="V199" s="150" t="str">
        <f t="shared" si="9"/>
        <v/>
      </c>
      <c r="W199" s="161" t="e">
        <f t="shared" si="10"/>
        <v>#VALUE!</v>
      </c>
    </row>
    <row r="200" spans="1:23">
      <c r="A200" s="94" t="str">
        <f t="shared" si="8"/>
        <v/>
      </c>
      <c r="B200" s="8"/>
      <c r="C200" s="152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S200" s="95" t="str">
        <f>IF(LEFT($V200,6)&lt;&gt;"",IF(COUNTIF(会員一覧!$E$4:$E$97,$V200),5,1),"")</f>
        <v/>
      </c>
      <c r="T200" s="96" t="str">
        <f>IF(LEFT($V200,6)&lt;&gt;"",IF(COUNTIF(会員一覧!$E$4:$E$97,$V200),"メンバー",""),"")</f>
        <v/>
      </c>
      <c r="V200" s="150" t="str">
        <f t="shared" si="9"/>
        <v/>
      </c>
      <c r="W200" s="161" t="e">
        <f t="shared" si="10"/>
        <v>#VALUE!</v>
      </c>
    </row>
    <row r="201" spans="1:23">
      <c r="A201" s="94" t="str">
        <f t="shared" si="8"/>
        <v/>
      </c>
      <c r="B201" s="8"/>
      <c r="C201" s="152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S201" s="95" t="str">
        <f>IF(LEFT($V201,6)&lt;&gt;"",IF(COUNTIF(会員一覧!$E$4:$E$97,$V201),5,1),"")</f>
        <v/>
      </c>
      <c r="T201" s="96" t="str">
        <f>IF(LEFT($V201,6)&lt;&gt;"",IF(COUNTIF(会員一覧!$E$4:$E$97,$V201),"メンバー",""),"")</f>
        <v/>
      </c>
      <c r="V201" s="150" t="str">
        <f t="shared" si="9"/>
        <v/>
      </c>
      <c r="W201" s="161" t="e">
        <f t="shared" si="10"/>
        <v>#VALUE!</v>
      </c>
    </row>
    <row r="202" spans="1:23">
      <c r="A202" s="94" t="str">
        <f t="shared" si="8"/>
        <v/>
      </c>
      <c r="B202" s="8"/>
      <c r="C202" s="152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S202" s="95" t="str">
        <f>IF(LEFT($V202,6)&lt;&gt;"",IF(COUNTIF(会員一覧!$E$4:$E$97,$V202),5,1),"")</f>
        <v/>
      </c>
      <c r="T202" s="96" t="str">
        <f>IF(LEFT($V202,6)&lt;&gt;"",IF(COUNTIF(会員一覧!$E$4:$E$97,$V202),"メンバー",""),"")</f>
        <v/>
      </c>
      <c r="V202" s="150" t="str">
        <f t="shared" si="9"/>
        <v/>
      </c>
      <c r="W202" s="161" t="e">
        <f t="shared" si="10"/>
        <v>#VALUE!</v>
      </c>
    </row>
    <row r="203" spans="1:23">
      <c r="A203" s="94" t="str">
        <f t="shared" ref="A203:A266" si="11">IF($V203&lt;&gt;"",IF(COUNTIF($V$10:$V$930,$V203)&gt;1,"重複",""),"")</f>
        <v/>
      </c>
      <c r="B203" s="8"/>
      <c r="C203" s="152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S203" s="95" t="str">
        <f>IF(LEFT($V203,6)&lt;&gt;"",IF(COUNTIF(会員一覧!$E$4:$E$97,$V203),5,1),"")</f>
        <v/>
      </c>
      <c r="T203" s="96" t="str">
        <f>IF(LEFT($V203,6)&lt;&gt;"",IF(COUNTIF(会員一覧!$E$4:$E$97,$V203),"メンバー",""),"")</f>
        <v/>
      </c>
      <c r="V203" s="150" t="str">
        <f t="shared" ref="V203:V266" si="12">LEFT(B203,6)</f>
        <v/>
      </c>
      <c r="W203" s="161" t="e">
        <f t="shared" ref="W203:W266" si="13">ASC(G203)+0</f>
        <v>#VALUE!</v>
      </c>
    </row>
    <row r="204" spans="1:23">
      <c r="A204" s="94" t="str">
        <f t="shared" si="11"/>
        <v/>
      </c>
      <c r="B204" s="8"/>
      <c r="C204" s="152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S204" s="95" t="str">
        <f>IF(LEFT($V204,6)&lt;&gt;"",IF(COUNTIF(会員一覧!$E$4:$E$97,$V204),5,1),"")</f>
        <v/>
      </c>
      <c r="T204" s="96" t="str">
        <f>IF(LEFT($V204,6)&lt;&gt;"",IF(COUNTIF(会員一覧!$E$4:$E$97,$V204),"メンバー",""),"")</f>
        <v/>
      </c>
      <c r="V204" s="150" t="str">
        <f t="shared" si="12"/>
        <v/>
      </c>
      <c r="W204" s="161" t="e">
        <f t="shared" si="13"/>
        <v>#VALUE!</v>
      </c>
    </row>
    <row r="205" spans="1:23">
      <c r="A205" s="94" t="str">
        <f t="shared" si="11"/>
        <v/>
      </c>
      <c r="B205" s="8"/>
      <c r="C205" s="152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S205" s="95" t="str">
        <f>IF(LEFT($V205,6)&lt;&gt;"",IF(COUNTIF(会員一覧!$E$4:$E$97,$V205),5,1),"")</f>
        <v/>
      </c>
      <c r="T205" s="96" t="str">
        <f>IF(LEFT($V205,6)&lt;&gt;"",IF(COUNTIF(会員一覧!$E$4:$E$97,$V205),"メンバー",""),"")</f>
        <v/>
      </c>
      <c r="V205" s="150" t="str">
        <f t="shared" si="12"/>
        <v/>
      </c>
      <c r="W205" s="161" t="e">
        <f t="shared" si="13"/>
        <v>#VALUE!</v>
      </c>
    </row>
    <row r="206" spans="1:23">
      <c r="A206" s="94" t="str">
        <f t="shared" si="11"/>
        <v/>
      </c>
      <c r="B206" s="8"/>
      <c r="C206" s="152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S206" s="95" t="str">
        <f>IF(LEFT($V206,6)&lt;&gt;"",IF(COUNTIF(会員一覧!$E$4:$E$97,$V206),5,1),"")</f>
        <v/>
      </c>
      <c r="T206" s="96" t="str">
        <f>IF(LEFT($V206,6)&lt;&gt;"",IF(COUNTIF(会員一覧!$E$4:$E$97,$V206),"メンバー",""),"")</f>
        <v/>
      </c>
      <c r="V206" s="150" t="str">
        <f t="shared" si="12"/>
        <v/>
      </c>
      <c r="W206" s="161" t="e">
        <f t="shared" si="13"/>
        <v>#VALUE!</v>
      </c>
    </row>
    <row r="207" spans="1:23">
      <c r="A207" s="94" t="str">
        <f t="shared" si="11"/>
        <v/>
      </c>
      <c r="B207" s="8"/>
      <c r="C207" s="152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S207" s="95" t="str">
        <f>IF(LEFT($V207,6)&lt;&gt;"",IF(COUNTIF(会員一覧!$E$4:$E$97,$V207),5,1),"")</f>
        <v/>
      </c>
      <c r="T207" s="96" t="str">
        <f>IF(LEFT($V207,6)&lt;&gt;"",IF(COUNTIF(会員一覧!$E$4:$E$97,$V207),"メンバー",""),"")</f>
        <v/>
      </c>
      <c r="V207" s="150" t="str">
        <f t="shared" si="12"/>
        <v/>
      </c>
      <c r="W207" s="161" t="e">
        <f t="shared" si="13"/>
        <v>#VALUE!</v>
      </c>
    </row>
    <row r="208" spans="1:23">
      <c r="A208" s="94" t="str">
        <f t="shared" si="11"/>
        <v/>
      </c>
      <c r="B208" s="8"/>
      <c r="C208" s="152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S208" s="95" t="str">
        <f>IF(LEFT($V208,6)&lt;&gt;"",IF(COUNTIF(会員一覧!$E$4:$E$97,$V208),5,1),"")</f>
        <v/>
      </c>
      <c r="T208" s="96" t="str">
        <f>IF(LEFT($V208,6)&lt;&gt;"",IF(COUNTIF(会員一覧!$E$4:$E$97,$V208),"メンバー",""),"")</f>
        <v/>
      </c>
      <c r="V208" s="150" t="str">
        <f t="shared" si="12"/>
        <v/>
      </c>
      <c r="W208" s="161" t="e">
        <f t="shared" si="13"/>
        <v>#VALUE!</v>
      </c>
    </row>
    <row r="209" spans="1:23">
      <c r="A209" s="94" t="str">
        <f t="shared" si="11"/>
        <v/>
      </c>
      <c r="B209" s="8"/>
      <c r="C209" s="152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S209" s="95" t="str">
        <f>IF(LEFT($V209,6)&lt;&gt;"",IF(COUNTIF(会員一覧!$E$4:$E$97,$V209),5,1),"")</f>
        <v/>
      </c>
      <c r="T209" s="96" t="str">
        <f>IF(LEFT($V209,6)&lt;&gt;"",IF(COUNTIF(会員一覧!$E$4:$E$97,$V209),"メンバー",""),"")</f>
        <v/>
      </c>
      <c r="V209" s="150" t="str">
        <f t="shared" si="12"/>
        <v/>
      </c>
      <c r="W209" s="161" t="e">
        <f t="shared" si="13"/>
        <v>#VALUE!</v>
      </c>
    </row>
    <row r="210" spans="1:23">
      <c r="A210" s="94" t="str">
        <f t="shared" si="11"/>
        <v/>
      </c>
      <c r="B210" s="8"/>
      <c r="C210" s="152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S210" s="95" t="str">
        <f>IF(LEFT($V210,6)&lt;&gt;"",IF(COUNTIF(会員一覧!$E$4:$E$97,$V210),5,1),"")</f>
        <v/>
      </c>
      <c r="T210" s="96" t="str">
        <f>IF(LEFT($V210,6)&lt;&gt;"",IF(COUNTIF(会員一覧!$E$4:$E$97,$V210),"メンバー",""),"")</f>
        <v/>
      </c>
      <c r="V210" s="150" t="str">
        <f t="shared" si="12"/>
        <v/>
      </c>
      <c r="W210" s="161" t="e">
        <f t="shared" si="13"/>
        <v>#VALUE!</v>
      </c>
    </row>
    <row r="211" spans="1:23">
      <c r="A211" s="94" t="str">
        <f t="shared" si="11"/>
        <v/>
      </c>
      <c r="B211" s="8"/>
      <c r="C211" s="152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S211" s="95" t="str">
        <f>IF(LEFT($V211,6)&lt;&gt;"",IF(COUNTIF(会員一覧!$E$4:$E$97,$V211),5,1),"")</f>
        <v/>
      </c>
      <c r="T211" s="96" t="str">
        <f>IF(LEFT($V211,6)&lt;&gt;"",IF(COUNTIF(会員一覧!$E$4:$E$97,$V211),"メンバー",""),"")</f>
        <v/>
      </c>
      <c r="V211" s="150" t="str">
        <f t="shared" si="12"/>
        <v/>
      </c>
      <c r="W211" s="161" t="e">
        <f t="shared" si="13"/>
        <v>#VALUE!</v>
      </c>
    </row>
    <row r="212" spans="1:23">
      <c r="A212" s="94" t="str">
        <f t="shared" si="11"/>
        <v/>
      </c>
      <c r="B212" s="8"/>
      <c r="C212" s="152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S212" s="95" t="str">
        <f>IF(LEFT($V212,6)&lt;&gt;"",IF(COUNTIF(会員一覧!$E$4:$E$97,$V212),5,1),"")</f>
        <v/>
      </c>
      <c r="T212" s="96" t="str">
        <f>IF(LEFT($V212,6)&lt;&gt;"",IF(COUNTIF(会員一覧!$E$4:$E$97,$V212),"メンバー",""),"")</f>
        <v/>
      </c>
      <c r="V212" s="150" t="str">
        <f t="shared" si="12"/>
        <v/>
      </c>
      <c r="W212" s="161" t="e">
        <f t="shared" si="13"/>
        <v>#VALUE!</v>
      </c>
    </row>
    <row r="213" spans="1:23">
      <c r="A213" s="94" t="str">
        <f t="shared" si="11"/>
        <v/>
      </c>
      <c r="B213" s="8"/>
      <c r="C213" s="152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S213" s="95" t="str">
        <f>IF(LEFT($V213,6)&lt;&gt;"",IF(COUNTIF(会員一覧!$E$4:$E$97,$V213),5,1),"")</f>
        <v/>
      </c>
      <c r="T213" s="96" t="str">
        <f>IF(LEFT($V213,6)&lt;&gt;"",IF(COUNTIF(会員一覧!$E$4:$E$97,$V213),"メンバー",""),"")</f>
        <v/>
      </c>
      <c r="V213" s="150" t="str">
        <f t="shared" si="12"/>
        <v/>
      </c>
      <c r="W213" s="161" t="e">
        <f t="shared" si="13"/>
        <v>#VALUE!</v>
      </c>
    </row>
    <row r="214" spans="1:23">
      <c r="A214" s="94" t="str">
        <f t="shared" si="11"/>
        <v/>
      </c>
      <c r="B214" s="8"/>
      <c r="C214" s="152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S214" s="95" t="str">
        <f>IF(LEFT($V214,6)&lt;&gt;"",IF(COUNTIF(会員一覧!$E$4:$E$97,$V214),5,1),"")</f>
        <v/>
      </c>
      <c r="T214" s="96" t="str">
        <f>IF(LEFT($V214,6)&lt;&gt;"",IF(COUNTIF(会員一覧!$E$4:$E$97,$V214),"メンバー",""),"")</f>
        <v/>
      </c>
      <c r="V214" s="150" t="str">
        <f t="shared" si="12"/>
        <v/>
      </c>
      <c r="W214" s="161" t="e">
        <f t="shared" si="13"/>
        <v>#VALUE!</v>
      </c>
    </row>
    <row r="215" spans="1:23">
      <c r="A215" s="94" t="str">
        <f t="shared" si="11"/>
        <v/>
      </c>
      <c r="B215" s="8"/>
      <c r="C215" s="152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S215" s="95" t="str">
        <f>IF(LEFT($V215,6)&lt;&gt;"",IF(COUNTIF(会員一覧!$E$4:$E$97,$V215),5,1),"")</f>
        <v/>
      </c>
      <c r="T215" s="96" t="str">
        <f>IF(LEFT($V215,6)&lt;&gt;"",IF(COUNTIF(会員一覧!$E$4:$E$97,$V215),"メンバー",""),"")</f>
        <v/>
      </c>
      <c r="V215" s="150" t="str">
        <f t="shared" si="12"/>
        <v/>
      </c>
      <c r="W215" s="161" t="e">
        <f t="shared" si="13"/>
        <v>#VALUE!</v>
      </c>
    </row>
    <row r="216" spans="1:23">
      <c r="A216" s="94" t="str">
        <f t="shared" si="11"/>
        <v/>
      </c>
      <c r="B216" s="8"/>
      <c r="C216" s="152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S216" s="95" t="str">
        <f>IF(LEFT($V216,6)&lt;&gt;"",IF(COUNTIF(会員一覧!$E$4:$E$97,$V216),5,1),"")</f>
        <v/>
      </c>
      <c r="T216" s="96" t="str">
        <f>IF(LEFT($V216,6)&lt;&gt;"",IF(COUNTIF(会員一覧!$E$4:$E$97,$V216),"メンバー",""),"")</f>
        <v/>
      </c>
      <c r="V216" s="150" t="str">
        <f t="shared" si="12"/>
        <v/>
      </c>
      <c r="W216" s="161" t="e">
        <f t="shared" si="13"/>
        <v>#VALUE!</v>
      </c>
    </row>
    <row r="217" spans="1:23">
      <c r="A217" s="94" t="str">
        <f t="shared" si="11"/>
        <v/>
      </c>
      <c r="B217" s="8"/>
      <c r="C217" s="152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S217" s="95" t="str">
        <f>IF(LEFT($V217,6)&lt;&gt;"",IF(COUNTIF(会員一覧!$E$4:$E$97,$V217),5,1),"")</f>
        <v/>
      </c>
      <c r="T217" s="96" t="str">
        <f>IF(LEFT($V217,6)&lt;&gt;"",IF(COUNTIF(会員一覧!$E$4:$E$97,$V217),"メンバー",""),"")</f>
        <v/>
      </c>
      <c r="V217" s="150" t="str">
        <f t="shared" si="12"/>
        <v/>
      </c>
      <c r="W217" s="161" t="e">
        <f t="shared" si="13"/>
        <v>#VALUE!</v>
      </c>
    </row>
    <row r="218" spans="1:23">
      <c r="A218" s="94" t="str">
        <f t="shared" si="11"/>
        <v/>
      </c>
      <c r="B218" s="8"/>
      <c r="C218" s="152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S218" s="95" t="str">
        <f>IF(LEFT($V218,6)&lt;&gt;"",IF(COUNTIF(会員一覧!$E$4:$E$97,$V218),5,1),"")</f>
        <v/>
      </c>
      <c r="T218" s="96" t="str">
        <f>IF(LEFT($V218,6)&lt;&gt;"",IF(COUNTIF(会員一覧!$E$4:$E$97,$V218),"メンバー",""),"")</f>
        <v/>
      </c>
      <c r="V218" s="150" t="str">
        <f t="shared" si="12"/>
        <v/>
      </c>
      <c r="W218" s="161" t="e">
        <f t="shared" si="13"/>
        <v>#VALUE!</v>
      </c>
    </row>
    <row r="219" spans="1:23">
      <c r="A219" s="94" t="str">
        <f t="shared" si="11"/>
        <v/>
      </c>
      <c r="B219" s="8"/>
      <c r="C219" s="152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S219" s="95" t="str">
        <f>IF(LEFT($V219,6)&lt;&gt;"",IF(COUNTIF(会員一覧!$E$4:$E$97,$V219),5,1),"")</f>
        <v/>
      </c>
      <c r="T219" s="96" t="str">
        <f>IF(LEFT($V219,6)&lt;&gt;"",IF(COUNTIF(会員一覧!$E$4:$E$97,$V219),"メンバー",""),"")</f>
        <v/>
      </c>
      <c r="V219" s="150" t="str">
        <f t="shared" si="12"/>
        <v/>
      </c>
      <c r="W219" s="161" t="e">
        <f t="shared" si="13"/>
        <v>#VALUE!</v>
      </c>
    </row>
    <row r="220" spans="1:23">
      <c r="A220" s="94" t="str">
        <f t="shared" si="11"/>
        <v/>
      </c>
      <c r="B220" s="8"/>
      <c r="C220" s="152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S220" s="95" t="str">
        <f>IF(LEFT($V220,6)&lt;&gt;"",IF(COUNTIF(会員一覧!$E$4:$E$97,$V220),5,1),"")</f>
        <v/>
      </c>
      <c r="T220" s="96" t="str">
        <f>IF(LEFT($V220,6)&lt;&gt;"",IF(COUNTIF(会員一覧!$E$4:$E$97,$V220),"メンバー",""),"")</f>
        <v/>
      </c>
      <c r="V220" s="150" t="str">
        <f t="shared" si="12"/>
        <v/>
      </c>
      <c r="W220" s="161" t="e">
        <f t="shared" si="13"/>
        <v>#VALUE!</v>
      </c>
    </row>
    <row r="221" spans="1:23">
      <c r="A221" s="94" t="str">
        <f t="shared" si="11"/>
        <v/>
      </c>
      <c r="B221" s="8"/>
      <c r="C221" s="152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S221" s="95" t="str">
        <f>IF(LEFT($V221,6)&lt;&gt;"",IF(COUNTIF(会員一覧!$E$4:$E$97,$V221),5,1),"")</f>
        <v/>
      </c>
      <c r="T221" s="96" t="str">
        <f>IF(LEFT($V221,6)&lt;&gt;"",IF(COUNTIF(会員一覧!$E$4:$E$97,$V221),"メンバー",""),"")</f>
        <v/>
      </c>
      <c r="V221" s="150" t="str">
        <f t="shared" si="12"/>
        <v/>
      </c>
      <c r="W221" s="161" t="e">
        <f t="shared" si="13"/>
        <v>#VALUE!</v>
      </c>
    </row>
    <row r="222" spans="1:23">
      <c r="A222" s="94" t="str">
        <f t="shared" si="11"/>
        <v/>
      </c>
      <c r="B222" s="8"/>
      <c r="C222" s="152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S222" s="95" t="str">
        <f>IF(LEFT($V222,6)&lt;&gt;"",IF(COUNTIF(会員一覧!$E$4:$E$97,$V222),5,1),"")</f>
        <v/>
      </c>
      <c r="T222" s="96" t="str">
        <f>IF(LEFT($V222,6)&lt;&gt;"",IF(COUNTIF(会員一覧!$E$4:$E$97,$V222),"メンバー",""),"")</f>
        <v/>
      </c>
      <c r="V222" s="150" t="str">
        <f t="shared" si="12"/>
        <v/>
      </c>
      <c r="W222" s="161" t="e">
        <f t="shared" si="13"/>
        <v>#VALUE!</v>
      </c>
    </row>
    <row r="223" spans="1:23">
      <c r="A223" s="94" t="str">
        <f t="shared" si="11"/>
        <v/>
      </c>
      <c r="B223" s="8"/>
      <c r="C223" s="152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S223" s="95" t="str">
        <f>IF(LEFT($V223,6)&lt;&gt;"",IF(COUNTIF(会員一覧!$E$4:$E$97,$V223),5,1),"")</f>
        <v/>
      </c>
      <c r="T223" s="96" t="str">
        <f>IF(LEFT($V223,6)&lt;&gt;"",IF(COUNTIF(会員一覧!$E$4:$E$97,$V223),"メンバー",""),"")</f>
        <v/>
      </c>
      <c r="V223" s="150" t="str">
        <f t="shared" si="12"/>
        <v/>
      </c>
      <c r="W223" s="161" t="e">
        <f t="shared" si="13"/>
        <v>#VALUE!</v>
      </c>
    </row>
    <row r="224" spans="1:23">
      <c r="A224" s="94" t="str">
        <f t="shared" si="11"/>
        <v/>
      </c>
      <c r="B224" s="8"/>
      <c r="C224" s="152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S224" s="95" t="str">
        <f>IF(LEFT($V224,6)&lt;&gt;"",IF(COUNTIF(会員一覧!$E$4:$E$97,$V224),5,1),"")</f>
        <v/>
      </c>
      <c r="T224" s="96" t="str">
        <f>IF(LEFT($V224,6)&lt;&gt;"",IF(COUNTIF(会員一覧!$E$4:$E$97,$V224),"メンバー",""),"")</f>
        <v/>
      </c>
      <c r="V224" s="150" t="str">
        <f t="shared" si="12"/>
        <v/>
      </c>
      <c r="W224" s="161" t="e">
        <f t="shared" si="13"/>
        <v>#VALUE!</v>
      </c>
    </row>
    <row r="225" spans="1:23">
      <c r="A225" s="94" t="str">
        <f t="shared" si="11"/>
        <v/>
      </c>
      <c r="B225" s="8"/>
      <c r="C225" s="152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S225" s="95" t="str">
        <f>IF(LEFT($V225,6)&lt;&gt;"",IF(COUNTIF(会員一覧!$E$4:$E$97,$V225),5,1),"")</f>
        <v/>
      </c>
      <c r="T225" s="96" t="str">
        <f>IF(LEFT($V225,6)&lt;&gt;"",IF(COUNTIF(会員一覧!$E$4:$E$97,$V225),"メンバー",""),"")</f>
        <v/>
      </c>
      <c r="V225" s="150" t="str">
        <f t="shared" si="12"/>
        <v/>
      </c>
      <c r="W225" s="161" t="e">
        <f t="shared" si="13"/>
        <v>#VALUE!</v>
      </c>
    </row>
    <row r="226" spans="1:23">
      <c r="A226" s="94" t="str">
        <f t="shared" si="11"/>
        <v/>
      </c>
      <c r="B226" s="8"/>
      <c r="C226" s="152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S226" s="95" t="str">
        <f>IF(LEFT($V226,6)&lt;&gt;"",IF(COUNTIF(会員一覧!$E$4:$E$97,$V226),5,1),"")</f>
        <v/>
      </c>
      <c r="T226" s="96" t="str">
        <f>IF(LEFT($V226,6)&lt;&gt;"",IF(COUNTIF(会員一覧!$E$4:$E$97,$V226),"メンバー",""),"")</f>
        <v/>
      </c>
      <c r="V226" s="150" t="str">
        <f t="shared" si="12"/>
        <v/>
      </c>
      <c r="W226" s="161" t="e">
        <f t="shared" si="13"/>
        <v>#VALUE!</v>
      </c>
    </row>
    <row r="227" spans="1:23">
      <c r="A227" s="94" t="str">
        <f t="shared" si="11"/>
        <v/>
      </c>
      <c r="B227" s="8"/>
      <c r="C227" s="152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S227" s="95" t="str">
        <f>IF(LEFT($V227,6)&lt;&gt;"",IF(COUNTIF(会員一覧!$E$4:$E$97,$V227),5,1),"")</f>
        <v/>
      </c>
      <c r="T227" s="96" t="str">
        <f>IF(LEFT($V227,6)&lt;&gt;"",IF(COUNTIF(会員一覧!$E$4:$E$97,$V227),"メンバー",""),"")</f>
        <v/>
      </c>
      <c r="V227" s="150" t="str">
        <f t="shared" si="12"/>
        <v/>
      </c>
      <c r="W227" s="161" t="e">
        <f t="shared" si="13"/>
        <v>#VALUE!</v>
      </c>
    </row>
    <row r="228" spans="1:23">
      <c r="A228" s="94" t="str">
        <f t="shared" si="11"/>
        <v/>
      </c>
      <c r="B228" s="8"/>
      <c r="C228" s="152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S228" s="95" t="str">
        <f>IF(LEFT($V228,6)&lt;&gt;"",IF(COUNTIF(会員一覧!$E$4:$E$97,$V228),5,1),"")</f>
        <v/>
      </c>
      <c r="T228" s="96" t="str">
        <f>IF(LEFT($V228,6)&lt;&gt;"",IF(COUNTIF(会員一覧!$E$4:$E$97,$V228),"メンバー",""),"")</f>
        <v/>
      </c>
      <c r="V228" s="150" t="str">
        <f t="shared" si="12"/>
        <v/>
      </c>
      <c r="W228" s="161" t="e">
        <f t="shared" si="13"/>
        <v>#VALUE!</v>
      </c>
    </row>
    <row r="229" spans="1:23">
      <c r="A229" s="94" t="str">
        <f t="shared" si="11"/>
        <v/>
      </c>
      <c r="B229" s="8"/>
      <c r="C229" s="152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S229" s="95" t="str">
        <f>IF(LEFT($V229,6)&lt;&gt;"",IF(COUNTIF(会員一覧!$E$4:$E$97,$V229),5,1),"")</f>
        <v/>
      </c>
      <c r="T229" s="96" t="str">
        <f>IF(LEFT($V229,6)&lt;&gt;"",IF(COUNTIF(会員一覧!$E$4:$E$97,$V229),"メンバー",""),"")</f>
        <v/>
      </c>
      <c r="V229" s="150" t="str">
        <f t="shared" si="12"/>
        <v/>
      </c>
      <c r="W229" s="161" t="e">
        <f t="shared" si="13"/>
        <v>#VALUE!</v>
      </c>
    </row>
    <row r="230" spans="1:23">
      <c r="A230" s="94" t="str">
        <f t="shared" si="11"/>
        <v/>
      </c>
      <c r="B230" s="8"/>
      <c r="C230" s="152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S230" s="95" t="str">
        <f>IF(LEFT($V230,6)&lt;&gt;"",IF(COUNTIF(会員一覧!$E$4:$E$97,$V230),5,1),"")</f>
        <v/>
      </c>
      <c r="T230" s="96" t="str">
        <f>IF(LEFT($V230,6)&lt;&gt;"",IF(COUNTIF(会員一覧!$E$4:$E$97,$V230),"メンバー",""),"")</f>
        <v/>
      </c>
      <c r="V230" s="150" t="str">
        <f t="shared" si="12"/>
        <v/>
      </c>
      <c r="W230" s="161" t="e">
        <f t="shared" si="13"/>
        <v>#VALUE!</v>
      </c>
    </row>
    <row r="231" spans="1:23">
      <c r="A231" s="94" t="str">
        <f t="shared" si="11"/>
        <v/>
      </c>
      <c r="B231" s="8"/>
      <c r="C231" s="152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S231" s="95" t="str">
        <f>IF(LEFT($V231,6)&lt;&gt;"",IF(COUNTIF(会員一覧!$E$4:$E$97,$V231),5,1),"")</f>
        <v/>
      </c>
      <c r="T231" s="96" t="str">
        <f>IF(LEFT($V231,6)&lt;&gt;"",IF(COUNTIF(会員一覧!$E$4:$E$97,$V231),"メンバー",""),"")</f>
        <v/>
      </c>
      <c r="V231" s="150" t="str">
        <f t="shared" si="12"/>
        <v/>
      </c>
      <c r="W231" s="161" t="e">
        <f t="shared" si="13"/>
        <v>#VALUE!</v>
      </c>
    </row>
    <row r="232" spans="1:23">
      <c r="A232" s="94" t="str">
        <f t="shared" si="11"/>
        <v/>
      </c>
      <c r="B232" s="8"/>
      <c r="C232" s="152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S232" s="95" t="str">
        <f>IF(LEFT($V232,6)&lt;&gt;"",IF(COUNTIF(会員一覧!$E$4:$E$97,$V232),5,1),"")</f>
        <v/>
      </c>
      <c r="T232" s="96" t="str">
        <f>IF(LEFT($V232,6)&lt;&gt;"",IF(COUNTIF(会員一覧!$E$4:$E$97,$V232),"メンバー",""),"")</f>
        <v/>
      </c>
      <c r="V232" s="150" t="str">
        <f t="shared" si="12"/>
        <v/>
      </c>
      <c r="W232" s="161" t="e">
        <f t="shared" si="13"/>
        <v>#VALUE!</v>
      </c>
    </row>
    <row r="233" spans="1:23">
      <c r="A233" s="94" t="str">
        <f t="shared" si="11"/>
        <v/>
      </c>
      <c r="B233" s="8"/>
      <c r="C233" s="152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S233" s="95" t="str">
        <f>IF(LEFT($V233,6)&lt;&gt;"",IF(COUNTIF(会員一覧!$E$4:$E$97,$V233),5,1),"")</f>
        <v/>
      </c>
      <c r="T233" s="96" t="str">
        <f>IF(LEFT($V233,6)&lt;&gt;"",IF(COUNTIF(会員一覧!$E$4:$E$97,$V233),"メンバー",""),"")</f>
        <v/>
      </c>
      <c r="V233" s="150" t="str">
        <f t="shared" si="12"/>
        <v/>
      </c>
      <c r="W233" s="161" t="e">
        <f t="shared" si="13"/>
        <v>#VALUE!</v>
      </c>
    </row>
    <row r="234" spans="1:23">
      <c r="A234" s="94" t="str">
        <f t="shared" si="11"/>
        <v/>
      </c>
      <c r="B234" s="8"/>
      <c r="C234" s="152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S234" s="95" t="str">
        <f>IF(LEFT($V234,6)&lt;&gt;"",IF(COUNTIF(会員一覧!$E$4:$E$97,$V234),5,1),"")</f>
        <v/>
      </c>
      <c r="T234" s="96" t="str">
        <f>IF(LEFT($V234,6)&lt;&gt;"",IF(COUNTIF(会員一覧!$E$4:$E$97,$V234),"メンバー",""),"")</f>
        <v/>
      </c>
      <c r="V234" s="150" t="str">
        <f t="shared" si="12"/>
        <v/>
      </c>
      <c r="W234" s="161" t="e">
        <f t="shared" si="13"/>
        <v>#VALUE!</v>
      </c>
    </row>
    <row r="235" spans="1:23">
      <c r="A235" s="94" t="str">
        <f t="shared" si="11"/>
        <v/>
      </c>
      <c r="B235" s="8"/>
      <c r="C235" s="152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S235" s="95" t="str">
        <f>IF(LEFT($V235,6)&lt;&gt;"",IF(COUNTIF(会員一覧!$E$4:$E$97,$V235),5,1),"")</f>
        <v/>
      </c>
      <c r="T235" s="96" t="str">
        <f>IF(LEFT($V235,6)&lt;&gt;"",IF(COUNTIF(会員一覧!$E$4:$E$97,$V235),"メンバー",""),"")</f>
        <v/>
      </c>
      <c r="V235" s="150" t="str">
        <f t="shared" si="12"/>
        <v/>
      </c>
      <c r="W235" s="161" t="e">
        <f t="shared" si="13"/>
        <v>#VALUE!</v>
      </c>
    </row>
    <row r="236" spans="1:23">
      <c r="A236" s="94" t="str">
        <f t="shared" si="11"/>
        <v/>
      </c>
      <c r="B236" s="8"/>
      <c r="C236" s="152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S236" s="95" t="str">
        <f>IF(LEFT($V236,6)&lt;&gt;"",IF(COUNTIF(会員一覧!$E$4:$E$97,$V236),5,1),"")</f>
        <v/>
      </c>
      <c r="T236" s="96" t="str">
        <f>IF(LEFT($V236,6)&lt;&gt;"",IF(COUNTIF(会員一覧!$E$4:$E$97,$V236),"メンバー",""),"")</f>
        <v/>
      </c>
      <c r="V236" s="150" t="str">
        <f t="shared" si="12"/>
        <v/>
      </c>
      <c r="W236" s="161" t="e">
        <f t="shared" si="13"/>
        <v>#VALUE!</v>
      </c>
    </row>
    <row r="237" spans="1:23">
      <c r="A237" s="94" t="str">
        <f t="shared" si="11"/>
        <v/>
      </c>
      <c r="B237" s="8"/>
      <c r="C237" s="152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S237" s="95" t="str">
        <f>IF(LEFT($V237,6)&lt;&gt;"",IF(COUNTIF(会員一覧!$E$4:$E$97,$V237),5,1),"")</f>
        <v/>
      </c>
      <c r="T237" s="96" t="str">
        <f>IF(LEFT($V237,6)&lt;&gt;"",IF(COUNTIF(会員一覧!$E$4:$E$97,$V237),"メンバー",""),"")</f>
        <v/>
      </c>
      <c r="V237" s="150" t="str">
        <f t="shared" si="12"/>
        <v/>
      </c>
      <c r="W237" s="161" t="e">
        <f t="shared" si="13"/>
        <v>#VALUE!</v>
      </c>
    </row>
    <row r="238" spans="1:23">
      <c r="A238" s="94" t="str">
        <f t="shared" si="11"/>
        <v/>
      </c>
      <c r="B238" s="8"/>
      <c r="C238" s="152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S238" s="95" t="str">
        <f>IF(LEFT($V238,6)&lt;&gt;"",IF(COUNTIF(会員一覧!$E$4:$E$97,$V238),5,1),"")</f>
        <v/>
      </c>
      <c r="T238" s="96" t="str">
        <f>IF(LEFT($V238,6)&lt;&gt;"",IF(COUNTIF(会員一覧!$E$4:$E$97,$V238),"メンバー",""),"")</f>
        <v/>
      </c>
      <c r="V238" s="150" t="str">
        <f t="shared" si="12"/>
        <v/>
      </c>
      <c r="W238" s="161" t="e">
        <f t="shared" si="13"/>
        <v>#VALUE!</v>
      </c>
    </row>
    <row r="239" spans="1:23">
      <c r="A239" s="94" t="str">
        <f t="shared" si="11"/>
        <v/>
      </c>
      <c r="B239" s="8"/>
      <c r="C239" s="152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S239" s="95" t="str">
        <f>IF(LEFT($V239,6)&lt;&gt;"",IF(COUNTIF(会員一覧!$E$4:$E$97,$V239),5,1),"")</f>
        <v/>
      </c>
      <c r="T239" s="96" t="str">
        <f>IF(LEFT($V239,6)&lt;&gt;"",IF(COUNTIF(会員一覧!$E$4:$E$97,$V239),"メンバー",""),"")</f>
        <v/>
      </c>
      <c r="V239" s="150" t="str">
        <f t="shared" si="12"/>
        <v/>
      </c>
      <c r="W239" s="161" t="e">
        <f t="shared" si="13"/>
        <v>#VALUE!</v>
      </c>
    </row>
    <row r="240" spans="1:23">
      <c r="A240" s="94" t="str">
        <f t="shared" si="11"/>
        <v/>
      </c>
      <c r="B240" s="8"/>
      <c r="C240" s="152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S240" s="95" t="str">
        <f>IF(LEFT($V240,6)&lt;&gt;"",IF(COUNTIF(会員一覧!$E$4:$E$97,$V240),5,1),"")</f>
        <v/>
      </c>
      <c r="T240" s="96" t="str">
        <f>IF(LEFT($V240,6)&lt;&gt;"",IF(COUNTIF(会員一覧!$E$4:$E$97,$V240),"メンバー",""),"")</f>
        <v/>
      </c>
      <c r="V240" s="150" t="str">
        <f t="shared" si="12"/>
        <v/>
      </c>
      <c r="W240" s="161" t="e">
        <f t="shared" si="13"/>
        <v>#VALUE!</v>
      </c>
    </row>
    <row r="241" spans="1:23">
      <c r="A241" s="94" t="str">
        <f t="shared" si="11"/>
        <v/>
      </c>
      <c r="B241" s="8"/>
      <c r="C241" s="152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S241" s="95" t="str">
        <f>IF(LEFT($V241,6)&lt;&gt;"",IF(COUNTIF(会員一覧!$E$4:$E$97,$V241),5,1),"")</f>
        <v/>
      </c>
      <c r="T241" s="96" t="str">
        <f>IF(LEFT($V241,6)&lt;&gt;"",IF(COUNTIF(会員一覧!$E$4:$E$97,$V241),"メンバー",""),"")</f>
        <v/>
      </c>
      <c r="V241" s="150" t="str">
        <f t="shared" si="12"/>
        <v/>
      </c>
      <c r="W241" s="161" t="e">
        <f t="shared" si="13"/>
        <v>#VALUE!</v>
      </c>
    </row>
    <row r="242" spans="1:23">
      <c r="A242" s="94" t="str">
        <f t="shared" si="11"/>
        <v/>
      </c>
      <c r="B242" s="8"/>
      <c r="C242" s="152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S242" s="95" t="str">
        <f>IF(LEFT($V242,6)&lt;&gt;"",IF(COUNTIF(会員一覧!$E$4:$E$97,$V242),5,1),"")</f>
        <v/>
      </c>
      <c r="T242" s="96" t="str">
        <f>IF(LEFT($V242,6)&lt;&gt;"",IF(COUNTIF(会員一覧!$E$4:$E$97,$V242),"メンバー",""),"")</f>
        <v/>
      </c>
      <c r="V242" s="150" t="str">
        <f t="shared" si="12"/>
        <v/>
      </c>
      <c r="W242" s="161" t="e">
        <f t="shared" si="13"/>
        <v>#VALUE!</v>
      </c>
    </row>
    <row r="243" spans="1:23">
      <c r="A243" s="94" t="str">
        <f t="shared" si="11"/>
        <v/>
      </c>
      <c r="B243" s="8"/>
      <c r="C243" s="152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S243" s="95" t="str">
        <f>IF(LEFT($V243,6)&lt;&gt;"",IF(COUNTIF(会員一覧!$E$4:$E$97,$V243),5,1),"")</f>
        <v/>
      </c>
      <c r="T243" s="96" t="str">
        <f>IF(LEFT($V243,6)&lt;&gt;"",IF(COUNTIF(会員一覧!$E$4:$E$97,$V243),"メンバー",""),"")</f>
        <v/>
      </c>
      <c r="V243" s="150" t="str">
        <f t="shared" si="12"/>
        <v/>
      </c>
      <c r="W243" s="161" t="e">
        <f t="shared" si="13"/>
        <v>#VALUE!</v>
      </c>
    </row>
    <row r="244" spans="1:23">
      <c r="A244" s="94" t="str">
        <f t="shared" si="11"/>
        <v/>
      </c>
      <c r="B244" s="8"/>
      <c r="C244" s="152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95" t="str">
        <f>IF(LEFT($V244,6)&lt;&gt;"",IF(COUNTIF(会員一覧!$E$4:$E$97,$V244),5,1),"")</f>
        <v/>
      </c>
      <c r="T244" s="96" t="str">
        <f>IF(LEFT($V244,6)&lt;&gt;"",IF(COUNTIF(会員一覧!$E$4:$E$97,$V244),"メンバー",""),"")</f>
        <v/>
      </c>
      <c r="V244" s="150" t="str">
        <f t="shared" si="12"/>
        <v/>
      </c>
      <c r="W244" s="161" t="e">
        <f t="shared" si="13"/>
        <v>#VALUE!</v>
      </c>
    </row>
    <row r="245" spans="1:23">
      <c r="A245" s="94" t="str">
        <f t="shared" si="11"/>
        <v/>
      </c>
      <c r="B245" s="8"/>
      <c r="C245" s="152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S245" s="95" t="str">
        <f>IF(LEFT($V245,6)&lt;&gt;"",IF(COUNTIF(会員一覧!$E$4:$E$97,$V245),5,1),"")</f>
        <v/>
      </c>
      <c r="T245" s="96" t="str">
        <f>IF(LEFT($V245,6)&lt;&gt;"",IF(COUNTIF(会員一覧!$E$4:$E$97,$V245),"メンバー",""),"")</f>
        <v/>
      </c>
      <c r="V245" s="150" t="str">
        <f t="shared" si="12"/>
        <v/>
      </c>
      <c r="W245" s="161" t="e">
        <f t="shared" si="13"/>
        <v>#VALUE!</v>
      </c>
    </row>
    <row r="246" spans="1:23">
      <c r="A246" s="94" t="str">
        <f t="shared" si="11"/>
        <v/>
      </c>
      <c r="B246" s="8"/>
      <c r="C246" s="152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S246" s="95" t="str">
        <f>IF(LEFT($V246,6)&lt;&gt;"",IF(COUNTIF(会員一覧!$E$4:$E$97,$V246),5,1),"")</f>
        <v/>
      </c>
      <c r="T246" s="96" t="str">
        <f>IF(LEFT($V246,6)&lt;&gt;"",IF(COUNTIF(会員一覧!$E$4:$E$97,$V246),"メンバー",""),"")</f>
        <v/>
      </c>
      <c r="V246" s="150" t="str">
        <f t="shared" si="12"/>
        <v/>
      </c>
      <c r="W246" s="161" t="e">
        <f t="shared" si="13"/>
        <v>#VALUE!</v>
      </c>
    </row>
    <row r="247" spans="1:23">
      <c r="A247" s="94" t="str">
        <f t="shared" si="11"/>
        <v/>
      </c>
      <c r="B247" s="8"/>
      <c r="C247" s="152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S247" s="95" t="str">
        <f>IF(LEFT($V247,6)&lt;&gt;"",IF(COUNTIF(会員一覧!$E$4:$E$97,$V247),5,1),"")</f>
        <v/>
      </c>
      <c r="T247" s="96" t="str">
        <f>IF(LEFT($V247,6)&lt;&gt;"",IF(COUNTIF(会員一覧!$E$4:$E$97,$V247),"メンバー",""),"")</f>
        <v/>
      </c>
      <c r="V247" s="150" t="str">
        <f t="shared" si="12"/>
        <v/>
      </c>
      <c r="W247" s="161" t="e">
        <f t="shared" si="13"/>
        <v>#VALUE!</v>
      </c>
    </row>
    <row r="248" spans="1:23">
      <c r="A248" s="94" t="str">
        <f t="shared" si="11"/>
        <v/>
      </c>
      <c r="B248" s="8"/>
      <c r="C248" s="152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95" t="str">
        <f>IF(LEFT($V248,6)&lt;&gt;"",IF(COUNTIF(会員一覧!$E$4:$E$97,$V248),5,1),"")</f>
        <v/>
      </c>
      <c r="T248" s="96" t="str">
        <f>IF(LEFT($V248,6)&lt;&gt;"",IF(COUNTIF(会員一覧!$E$4:$E$97,$V248),"メンバー",""),"")</f>
        <v/>
      </c>
      <c r="V248" s="150" t="str">
        <f t="shared" si="12"/>
        <v/>
      </c>
      <c r="W248" s="161" t="e">
        <f t="shared" si="13"/>
        <v>#VALUE!</v>
      </c>
    </row>
    <row r="249" spans="1:23">
      <c r="A249" s="94" t="str">
        <f t="shared" si="11"/>
        <v/>
      </c>
      <c r="B249" s="8"/>
      <c r="C249" s="152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S249" s="95" t="str">
        <f>IF(LEFT($V249,6)&lt;&gt;"",IF(COUNTIF(会員一覧!$E$4:$E$97,$V249),5,1),"")</f>
        <v/>
      </c>
      <c r="T249" s="96" t="str">
        <f>IF(LEFT($V249,6)&lt;&gt;"",IF(COUNTIF(会員一覧!$E$4:$E$97,$V249),"メンバー",""),"")</f>
        <v/>
      </c>
      <c r="V249" s="150" t="str">
        <f t="shared" si="12"/>
        <v/>
      </c>
      <c r="W249" s="161" t="e">
        <f t="shared" si="13"/>
        <v>#VALUE!</v>
      </c>
    </row>
    <row r="250" spans="1:23">
      <c r="A250" s="94" t="str">
        <f t="shared" si="11"/>
        <v/>
      </c>
      <c r="B250" s="8"/>
      <c r="C250" s="152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S250" s="95" t="str">
        <f>IF(LEFT($V250,6)&lt;&gt;"",IF(COUNTIF(会員一覧!$E$4:$E$97,$V250),5,1),"")</f>
        <v/>
      </c>
      <c r="T250" s="96" t="str">
        <f>IF(LEFT($V250,6)&lt;&gt;"",IF(COUNTIF(会員一覧!$E$4:$E$97,$V250),"メンバー",""),"")</f>
        <v/>
      </c>
      <c r="V250" s="150" t="str">
        <f t="shared" si="12"/>
        <v/>
      </c>
      <c r="W250" s="161" t="e">
        <f t="shared" si="13"/>
        <v>#VALUE!</v>
      </c>
    </row>
    <row r="251" spans="1:23">
      <c r="A251" s="94" t="str">
        <f t="shared" si="11"/>
        <v/>
      </c>
      <c r="B251" s="8"/>
      <c r="C251" s="152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S251" s="95" t="str">
        <f>IF(LEFT($V251,6)&lt;&gt;"",IF(COUNTIF(会員一覧!$E$4:$E$97,$V251),5,1),"")</f>
        <v/>
      </c>
      <c r="T251" s="96" t="str">
        <f>IF(LEFT($V251,6)&lt;&gt;"",IF(COUNTIF(会員一覧!$E$4:$E$97,$V251),"メンバー",""),"")</f>
        <v/>
      </c>
      <c r="V251" s="150" t="str">
        <f t="shared" si="12"/>
        <v/>
      </c>
      <c r="W251" s="161" t="e">
        <f t="shared" si="13"/>
        <v>#VALUE!</v>
      </c>
    </row>
    <row r="252" spans="1:23">
      <c r="A252" s="94" t="str">
        <f t="shared" si="11"/>
        <v/>
      </c>
      <c r="B252" s="8"/>
      <c r="C252" s="152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S252" s="95" t="str">
        <f>IF(LEFT($V252,6)&lt;&gt;"",IF(COUNTIF(会員一覧!$E$4:$E$97,$V252),5,1),"")</f>
        <v/>
      </c>
      <c r="T252" s="96" t="str">
        <f>IF(LEFT($V252,6)&lt;&gt;"",IF(COUNTIF(会員一覧!$E$4:$E$97,$V252),"メンバー",""),"")</f>
        <v/>
      </c>
      <c r="V252" s="150" t="str">
        <f t="shared" si="12"/>
        <v/>
      </c>
      <c r="W252" s="161" t="e">
        <f t="shared" si="13"/>
        <v>#VALUE!</v>
      </c>
    </row>
    <row r="253" spans="1:23">
      <c r="A253" s="94" t="str">
        <f t="shared" si="11"/>
        <v/>
      </c>
      <c r="B253" s="8"/>
      <c r="C253" s="152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S253" s="95" t="str">
        <f>IF(LEFT($V253,6)&lt;&gt;"",IF(COUNTIF(会員一覧!$E$4:$E$97,$V253),5,1),"")</f>
        <v/>
      </c>
      <c r="T253" s="96" t="str">
        <f>IF(LEFT($V253,6)&lt;&gt;"",IF(COUNTIF(会員一覧!$E$4:$E$97,$V253),"メンバー",""),"")</f>
        <v/>
      </c>
      <c r="V253" s="150" t="str">
        <f t="shared" si="12"/>
        <v/>
      </c>
      <c r="W253" s="161" t="e">
        <f t="shared" si="13"/>
        <v>#VALUE!</v>
      </c>
    </row>
    <row r="254" spans="1:23">
      <c r="A254" s="94" t="str">
        <f t="shared" si="11"/>
        <v/>
      </c>
      <c r="B254" s="8"/>
      <c r="C254" s="152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S254" s="95" t="str">
        <f>IF(LEFT($V254,6)&lt;&gt;"",IF(COUNTIF(会員一覧!$E$4:$E$97,$V254),5,1),"")</f>
        <v/>
      </c>
      <c r="T254" s="96" t="str">
        <f>IF(LEFT($V254,6)&lt;&gt;"",IF(COUNTIF(会員一覧!$E$4:$E$97,$V254),"メンバー",""),"")</f>
        <v/>
      </c>
      <c r="V254" s="150" t="str">
        <f t="shared" si="12"/>
        <v/>
      </c>
      <c r="W254" s="161" t="e">
        <f t="shared" si="13"/>
        <v>#VALUE!</v>
      </c>
    </row>
    <row r="255" spans="1:23">
      <c r="A255" s="94" t="str">
        <f t="shared" si="11"/>
        <v/>
      </c>
      <c r="B255" s="8"/>
      <c r="C255" s="152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S255" s="95" t="str">
        <f>IF(LEFT($V255,6)&lt;&gt;"",IF(COUNTIF(会員一覧!$E$4:$E$97,$V255),5,1),"")</f>
        <v/>
      </c>
      <c r="T255" s="96" t="str">
        <f>IF(LEFT($V255,6)&lt;&gt;"",IF(COUNTIF(会員一覧!$E$4:$E$97,$V255),"メンバー",""),"")</f>
        <v/>
      </c>
      <c r="V255" s="150" t="str">
        <f t="shared" si="12"/>
        <v/>
      </c>
      <c r="W255" s="161" t="e">
        <f t="shared" si="13"/>
        <v>#VALUE!</v>
      </c>
    </row>
    <row r="256" spans="1:23">
      <c r="A256" s="94" t="str">
        <f t="shared" si="11"/>
        <v/>
      </c>
      <c r="B256" s="8"/>
      <c r="C256" s="152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S256" s="95" t="str">
        <f>IF(LEFT($V256,6)&lt;&gt;"",IF(COUNTIF(会員一覧!$E$4:$E$97,$V256),5,1),"")</f>
        <v/>
      </c>
      <c r="T256" s="96" t="str">
        <f>IF(LEFT($V256,6)&lt;&gt;"",IF(COUNTIF(会員一覧!$E$4:$E$97,$V256),"メンバー",""),"")</f>
        <v/>
      </c>
      <c r="V256" s="150" t="str">
        <f t="shared" si="12"/>
        <v/>
      </c>
      <c r="W256" s="161" t="e">
        <f t="shared" si="13"/>
        <v>#VALUE!</v>
      </c>
    </row>
    <row r="257" spans="1:23">
      <c r="A257" s="94" t="str">
        <f t="shared" si="11"/>
        <v/>
      </c>
      <c r="B257" s="8"/>
      <c r="C257" s="152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S257" s="95" t="str">
        <f>IF(LEFT($V257,6)&lt;&gt;"",IF(COUNTIF(会員一覧!$E$4:$E$97,$V257),5,1),"")</f>
        <v/>
      </c>
      <c r="T257" s="96" t="str">
        <f>IF(LEFT($V257,6)&lt;&gt;"",IF(COUNTIF(会員一覧!$E$4:$E$97,$V257),"メンバー",""),"")</f>
        <v/>
      </c>
      <c r="V257" s="150" t="str">
        <f t="shared" si="12"/>
        <v/>
      </c>
      <c r="W257" s="161" t="e">
        <f t="shared" si="13"/>
        <v>#VALUE!</v>
      </c>
    </row>
    <row r="258" spans="1:23">
      <c r="A258" s="94" t="str">
        <f t="shared" si="11"/>
        <v/>
      </c>
      <c r="B258" s="8"/>
      <c r="C258" s="152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S258" s="95" t="str">
        <f>IF(LEFT($V258,6)&lt;&gt;"",IF(COUNTIF(会員一覧!$E$4:$E$97,$V258),5,1),"")</f>
        <v/>
      </c>
      <c r="T258" s="96" t="str">
        <f>IF(LEFT($V258,6)&lt;&gt;"",IF(COUNTIF(会員一覧!$E$4:$E$97,$V258),"メンバー",""),"")</f>
        <v/>
      </c>
      <c r="V258" s="150" t="str">
        <f t="shared" si="12"/>
        <v/>
      </c>
      <c r="W258" s="161" t="e">
        <f t="shared" si="13"/>
        <v>#VALUE!</v>
      </c>
    </row>
    <row r="259" spans="1:23">
      <c r="A259" s="94" t="str">
        <f t="shared" si="11"/>
        <v/>
      </c>
      <c r="B259" s="8"/>
      <c r="C259" s="152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S259" s="95" t="str">
        <f>IF(LEFT($V259,6)&lt;&gt;"",IF(COUNTIF(会員一覧!$E$4:$E$97,$V259),5,1),"")</f>
        <v/>
      </c>
      <c r="T259" s="96" t="str">
        <f>IF(LEFT($V259,6)&lt;&gt;"",IF(COUNTIF(会員一覧!$E$4:$E$97,$V259),"メンバー",""),"")</f>
        <v/>
      </c>
      <c r="V259" s="150" t="str">
        <f t="shared" si="12"/>
        <v/>
      </c>
      <c r="W259" s="161" t="e">
        <f t="shared" si="13"/>
        <v>#VALUE!</v>
      </c>
    </row>
    <row r="260" spans="1:23">
      <c r="A260" s="94" t="str">
        <f t="shared" si="11"/>
        <v/>
      </c>
      <c r="B260" s="8"/>
      <c r="C260" s="152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S260" s="95" t="str">
        <f>IF(LEFT($V260,6)&lt;&gt;"",IF(COUNTIF(会員一覧!$E$4:$E$97,$V260),5,1),"")</f>
        <v/>
      </c>
      <c r="T260" s="96" t="str">
        <f>IF(LEFT($V260,6)&lt;&gt;"",IF(COUNTIF(会員一覧!$E$4:$E$97,$V260),"メンバー",""),"")</f>
        <v/>
      </c>
      <c r="V260" s="150" t="str">
        <f t="shared" si="12"/>
        <v/>
      </c>
      <c r="W260" s="161" t="e">
        <f t="shared" si="13"/>
        <v>#VALUE!</v>
      </c>
    </row>
    <row r="261" spans="1:23">
      <c r="A261" s="94" t="str">
        <f t="shared" si="11"/>
        <v/>
      </c>
      <c r="B261" s="8"/>
      <c r="C261" s="152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S261" s="95" t="str">
        <f>IF(LEFT($V261,6)&lt;&gt;"",IF(COUNTIF(会員一覧!$E$4:$E$97,$V261),5,1),"")</f>
        <v/>
      </c>
      <c r="T261" s="96" t="str">
        <f>IF(LEFT($V261,6)&lt;&gt;"",IF(COUNTIF(会員一覧!$E$4:$E$97,$V261),"メンバー",""),"")</f>
        <v/>
      </c>
      <c r="V261" s="150" t="str">
        <f t="shared" si="12"/>
        <v/>
      </c>
      <c r="W261" s="161" t="e">
        <f t="shared" si="13"/>
        <v>#VALUE!</v>
      </c>
    </row>
    <row r="262" spans="1:23">
      <c r="A262" s="94" t="str">
        <f t="shared" si="11"/>
        <v/>
      </c>
      <c r="B262" s="8"/>
      <c r="C262" s="152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S262" s="95" t="str">
        <f>IF(LEFT($V262,6)&lt;&gt;"",IF(COUNTIF(会員一覧!$E$4:$E$97,$V262),5,1),"")</f>
        <v/>
      </c>
      <c r="T262" s="96" t="str">
        <f>IF(LEFT($V262,6)&lt;&gt;"",IF(COUNTIF(会員一覧!$E$4:$E$97,$V262),"メンバー",""),"")</f>
        <v/>
      </c>
      <c r="V262" s="150" t="str">
        <f t="shared" si="12"/>
        <v/>
      </c>
      <c r="W262" s="161" t="e">
        <f t="shared" si="13"/>
        <v>#VALUE!</v>
      </c>
    </row>
    <row r="263" spans="1:23">
      <c r="A263" s="94" t="str">
        <f t="shared" si="11"/>
        <v/>
      </c>
      <c r="B263" s="8"/>
      <c r="C263" s="152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S263" s="95" t="str">
        <f>IF(LEFT($V263,6)&lt;&gt;"",IF(COUNTIF(会員一覧!$E$4:$E$97,$V263),5,1),"")</f>
        <v/>
      </c>
      <c r="T263" s="96" t="str">
        <f>IF(LEFT($V263,6)&lt;&gt;"",IF(COUNTIF(会員一覧!$E$4:$E$97,$V263),"メンバー",""),"")</f>
        <v/>
      </c>
      <c r="V263" s="150" t="str">
        <f t="shared" si="12"/>
        <v/>
      </c>
      <c r="W263" s="161" t="e">
        <f t="shared" si="13"/>
        <v>#VALUE!</v>
      </c>
    </row>
    <row r="264" spans="1:23">
      <c r="A264" s="94" t="str">
        <f t="shared" si="11"/>
        <v/>
      </c>
      <c r="B264" s="8"/>
      <c r="C264" s="152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S264" s="95" t="str">
        <f>IF(LEFT($V264,6)&lt;&gt;"",IF(COUNTIF(会員一覧!$E$4:$E$97,$V264),5,1),"")</f>
        <v/>
      </c>
      <c r="T264" s="96" t="str">
        <f>IF(LEFT($V264,6)&lt;&gt;"",IF(COUNTIF(会員一覧!$E$4:$E$97,$V264),"メンバー",""),"")</f>
        <v/>
      </c>
      <c r="V264" s="150" t="str">
        <f t="shared" si="12"/>
        <v/>
      </c>
      <c r="W264" s="161" t="e">
        <f t="shared" si="13"/>
        <v>#VALUE!</v>
      </c>
    </row>
    <row r="265" spans="1:23">
      <c r="A265" s="94" t="str">
        <f t="shared" si="11"/>
        <v/>
      </c>
      <c r="B265" s="8"/>
      <c r="C265" s="152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S265" s="95" t="str">
        <f>IF(LEFT($V265,6)&lt;&gt;"",IF(COUNTIF(会員一覧!$E$4:$E$97,$V265),5,1),"")</f>
        <v/>
      </c>
      <c r="T265" s="96" t="str">
        <f>IF(LEFT($V265,6)&lt;&gt;"",IF(COUNTIF(会員一覧!$E$4:$E$97,$V265),"メンバー",""),"")</f>
        <v/>
      </c>
      <c r="V265" s="150" t="str">
        <f t="shared" si="12"/>
        <v/>
      </c>
      <c r="W265" s="161" t="e">
        <f t="shared" si="13"/>
        <v>#VALUE!</v>
      </c>
    </row>
    <row r="266" spans="1:23">
      <c r="A266" s="94" t="str">
        <f t="shared" si="11"/>
        <v/>
      </c>
      <c r="B266" s="8"/>
      <c r="C266" s="152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S266" s="95" t="str">
        <f>IF(LEFT($V266,6)&lt;&gt;"",IF(COUNTIF(会員一覧!$E$4:$E$97,$V266),5,1),"")</f>
        <v/>
      </c>
      <c r="T266" s="96" t="str">
        <f>IF(LEFT($V266,6)&lt;&gt;"",IF(COUNTIF(会員一覧!$E$4:$E$97,$V266),"メンバー",""),"")</f>
        <v/>
      </c>
      <c r="V266" s="150" t="str">
        <f t="shared" si="12"/>
        <v/>
      </c>
      <c r="W266" s="161" t="e">
        <f t="shared" si="13"/>
        <v>#VALUE!</v>
      </c>
    </row>
    <row r="267" spans="1:23">
      <c r="A267" s="94" t="str">
        <f t="shared" ref="A267:A330" si="14">IF($V267&lt;&gt;"",IF(COUNTIF($V$10:$V$930,$V267)&gt;1,"重複",""),"")</f>
        <v/>
      </c>
      <c r="B267" s="8"/>
      <c r="C267" s="152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S267" s="95" t="str">
        <f>IF(LEFT($V267,6)&lt;&gt;"",IF(COUNTIF(会員一覧!$E$4:$E$97,$V267),5,1),"")</f>
        <v/>
      </c>
      <c r="T267" s="96" t="str">
        <f>IF(LEFT($V267,6)&lt;&gt;"",IF(COUNTIF(会員一覧!$E$4:$E$97,$V267),"メンバー",""),"")</f>
        <v/>
      </c>
      <c r="V267" s="150" t="str">
        <f t="shared" ref="V267:V330" si="15">LEFT(B267,6)</f>
        <v/>
      </c>
      <c r="W267" s="161" t="e">
        <f t="shared" ref="W267:W330" si="16">ASC(G267)+0</f>
        <v>#VALUE!</v>
      </c>
    </row>
    <row r="268" spans="1:23">
      <c r="A268" s="94" t="str">
        <f t="shared" si="14"/>
        <v/>
      </c>
      <c r="B268" s="8"/>
      <c r="C268" s="152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S268" s="95" t="str">
        <f>IF(LEFT($V268,6)&lt;&gt;"",IF(COUNTIF(会員一覧!$E$4:$E$97,$V268),5,1),"")</f>
        <v/>
      </c>
      <c r="T268" s="96" t="str">
        <f>IF(LEFT($V268,6)&lt;&gt;"",IF(COUNTIF(会員一覧!$E$4:$E$97,$V268),"メンバー",""),"")</f>
        <v/>
      </c>
      <c r="V268" s="150" t="str">
        <f t="shared" si="15"/>
        <v/>
      </c>
      <c r="W268" s="161" t="e">
        <f t="shared" si="16"/>
        <v>#VALUE!</v>
      </c>
    </row>
    <row r="269" spans="1:23">
      <c r="A269" s="94" t="str">
        <f t="shared" si="14"/>
        <v/>
      </c>
      <c r="B269" s="8"/>
      <c r="C269" s="152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S269" s="95" t="str">
        <f>IF(LEFT($V269,6)&lt;&gt;"",IF(COUNTIF(会員一覧!$E$4:$E$97,$V269),5,1),"")</f>
        <v/>
      </c>
      <c r="T269" s="96" t="str">
        <f>IF(LEFT($V269,6)&lt;&gt;"",IF(COUNTIF(会員一覧!$E$4:$E$97,$V269),"メンバー",""),"")</f>
        <v/>
      </c>
      <c r="V269" s="150" t="str">
        <f t="shared" si="15"/>
        <v/>
      </c>
      <c r="W269" s="161" t="e">
        <f t="shared" si="16"/>
        <v>#VALUE!</v>
      </c>
    </row>
    <row r="270" spans="1:23">
      <c r="A270" s="94" t="str">
        <f t="shared" si="14"/>
        <v/>
      </c>
      <c r="B270" s="8"/>
      <c r="C270" s="152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S270" s="95" t="str">
        <f>IF(LEFT($V270,6)&lt;&gt;"",IF(COUNTIF(会員一覧!$E$4:$E$97,$V270),5,1),"")</f>
        <v/>
      </c>
      <c r="T270" s="96" t="str">
        <f>IF(LEFT($V270,6)&lt;&gt;"",IF(COUNTIF(会員一覧!$E$4:$E$97,$V270),"メンバー",""),"")</f>
        <v/>
      </c>
      <c r="V270" s="150" t="str">
        <f t="shared" si="15"/>
        <v/>
      </c>
      <c r="W270" s="161" t="e">
        <f t="shared" si="16"/>
        <v>#VALUE!</v>
      </c>
    </row>
    <row r="271" spans="1:23">
      <c r="A271" s="94" t="str">
        <f t="shared" si="14"/>
        <v/>
      </c>
      <c r="B271" s="8"/>
      <c r="C271" s="152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S271" s="95" t="str">
        <f>IF(LEFT($V271,6)&lt;&gt;"",IF(COUNTIF(会員一覧!$E$4:$E$97,$V271),5,1),"")</f>
        <v/>
      </c>
      <c r="T271" s="96" t="str">
        <f>IF(LEFT($V271,6)&lt;&gt;"",IF(COUNTIF(会員一覧!$E$4:$E$97,$V271),"メンバー",""),"")</f>
        <v/>
      </c>
      <c r="V271" s="150" t="str">
        <f t="shared" si="15"/>
        <v/>
      </c>
      <c r="W271" s="161" t="e">
        <f t="shared" si="16"/>
        <v>#VALUE!</v>
      </c>
    </row>
    <row r="272" spans="1:23">
      <c r="A272" s="94" t="str">
        <f t="shared" si="14"/>
        <v/>
      </c>
      <c r="B272" s="8"/>
      <c r="C272" s="152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S272" s="95" t="str">
        <f>IF(LEFT($V272,6)&lt;&gt;"",IF(COUNTIF(会員一覧!$E$4:$E$97,$V272),5,1),"")</f>
        <v/>
      </c>
      <c r="T272" s="96" t="str">
        <f>IF(LEFT($V272,6)&lt;&gt;"",IF(COUNTIF(会員一覧!$E$4:$E$97,$V272),"メンバー",""),"")</f>
        <v/>
      </c>
      <c r="V272" s="150" t="str">
        <f t="shared" si="15"/>
        <v/>
      </c>
      <c r="W272" s="161" t="e">
        <f t="shared" si="16"/>
        <v>#VALUE!</v>
      </c>
    </row>
    <row r="273" spans="1:23">
      <c r="A273" s="94" t="str">
        <f t="shared" si="14"/>
        <v/>
      </c>
      <c r="B273" s="8"/>
      <c r="C273" s="152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S273" s="95" t="str">
        <f>IF(LEFT($V273,6)&lt;&gt;"",IF(COUNTIF(会員一覧!$E$4:$E$97,$V273),5,1),"")</f>
        <v/>
      </c>
      <c r="T273" s="96" t="str">
        <f>IF(LEFT($V273,6)&lt;&gt;"",IF(COUNTIF(会員一覧!$E$4:$E$97,$V273),"メンバー",""),"")</f>
        <v/>
      </c>
      <c r="V273" s="150" t="str">
        <f t="shared" si="15"/>
        <v/>
      </c>
      <c r="W273" s="161" t="e">
        <f t="shared" si="16"/>
        <v>#VALUE!</v>
      </c>
    </row>
    <row r="274" spans="1:23">
      <c r="A274" s="94" t="str">
        <f t="shared" si="14"/>
        <v/>
      </c>
      <c r="B274" s="8"/>
      <c r="C274" s="152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S274" s="95" t="str">
        <f>IF(LEFT($V274,6)&lt;&gt;"",IF(COUNTIF(会員一覧!$E$4:$E$97,$V274),5,1),"")</f>
        <v/>
      </c>
      <c r="T274" s="96" t="str">
        <f>IF(LEFT($V274,6)&lt;&gt;"",IF(COUNTIF(会員一覧!$E$4:$E$97,$V274),"メンバー",""),"")</f>
        <v/>
      </c>
      <c r="V274" s="150" t="str">
        <f t="shared" si="15"/>
        <v/>
      </c>
      <c r="W274" s="161" t="e">
        <f t="shared" si="16"/>
        <v>#VALUE!</v>
      </c>
    </row>
    <row r="275" spans="1:23">
      <c r="A275" s="94" t="str">
        <f t="shared" si="14"/>
        <v/>
      </c>
      <c r="B275" s="8"/>
      <c r="C275" s="152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S275" s="95" t="str">
        <f>IF(LEFT($V275,6)&lt;&gt;"",IF(COUNTIF(会員一覧!$E$4:$E$97,$V275),5,1),"")</f>
        <v/>
      </c>
      <c r="T275" s="96" t="str">
        <f>IF(LEFT($V275,6)&lt;&gt;"",IF(COUNTIF(会員一覧!$E$4:$E$97,$V275),"メンバー",""),"")</f>
        <v/>
      </c>
      <c r="V275" s="150" t="str">
        <f t="shared" si="15"/>
        <v/>
      </c>
      <c r="W275" s="161" t="e">
        <f t="shared" si="16"/>
        <v>#VALUE!</v>
      </c>
    </row>
    <row r="276" spans="1:23">
      <c r="A276" s="94" t="str">
        <f t="shared" si="14"/>
        <v/>
      </c>
      <c r="B276" s="8"/>
      <c r="C276" s="152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S276" s="95" t="str">
        <f>IF(LEFT($V276,6)&lt;&gt;"",IF(COUNTIF(会員一覧!$E$4:$E$97,$V276),5,1),"")</f>
        <v/>
      </c>
      <c r="T276" s="96" t="str">
        <f>IF(LEFT($V276,6)&lt;&gt;"",IF(COUNTIF(会員一覧!$E$4:$E$97,$V276),"メンバー",""),"")</f>
        <v/>
      </c>
      <c r="V276" s="150" t="str">
        <f t="shared" si="15"/>
        <v/>
      </c>
      <c r="W276" s="161" t="e">
        <f t="shared" si="16"/>
        <v>#VALUE!</v>
      </c>
    </row>
    <row r="277" spans="1:23">
      <c r="A277" s="94" t="str">
        <f t="shared" si="14"/>
        <v/>
      </c>
      <c r="B277" s="8"/>
      <c r="C277" s="152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S277" s="95" t="str">
        <f>IF(LEFT($V277,6)&lt;&gt;"",IF(COUNTIF(会員一覧!$E$4:$E$97,$V277),5,1),"")</f>
        <v/>
      </c>
      <c r="T277" s="96" t="str">
        <f>IF(LEFT($V277,6)&lt;&gt;"",IF(COUNTIF(会員一覧!$E$4:$E$97,$V277),"メンバー",""),"")</f>
        <v/>
      </c>
      <c r="V277" s="150" t="str">
        <f t="shared" si="15"/>
        <v/>
      </c>
      <c r="W277" s="161" t="e">
        <f t="shared" si="16"/>
        <v>#VALUE!</v>
      </c>
    </row>
    <row r="278" spans="1:23">
      <c r="A278" s="94" t="str">
        <f t="shared" si="14"/>
        <v/>
      </c>
      <c r="B278" s="8"/>
      <c r="C278" s="152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S278" s="95" t="str">
        <f>IF(LEFT($V278,6)&lt;&gt;"",IF(COUNTIF(会員一覧!$E$4:$E$97,$V278),5,1),"")</f>
        <v/>
      </c>
      <c r="T278" s="96" t="str">
        <f>IF(LEFT($V278,6)&lt;&gt;"",IF(COUNTIF(会員一覧!$E$4:$E$97,$V278),"メンバー",""),"")</f>
        <v/>
      </c>
      <c r="V278" s="150" t="str">
        <f t="shared" si="15"/>
        <v/>
      </c>
      <c r="W278" s="161" t="e">
        <f t="shared" si="16"/>
        <v>#VALUE!</v>
      </c>
    </row>
    <row r="279" spans="1:23">
      <c r="A279" s="94" t="str">
        <f t="shared" si="14"/>
        <v/>
      </c>
      <c r="B279" s="8"/>
      <c r="C279" s="152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S279" s="95" t="str">
        <f>IF(LEFT($V279,6)&lt;&gt;"",IF(COUNTIF(会員一覧!$E$4:$E$97,$V279),5,1),"")</f>
        <v/>
      </c>
      <c r="T279" s="96" t="str">
        <f>IF(LEFT($V279,6)&lt;&gt;"",IF(COUNTIF(会員一覧!$E$4:$E$97,$V279),"メンバー",""),"")</f>
        <v/>
      </c>
      <c r="V279" s="150" t="str">
        <f t="shared" si="15"/>
        <v/>
      </c>
      <c r="W279" s="161" t="e">
        <f t="shared" si="16"/>
        <v>#VALUE!</v>
      </c>
    </row>
    <row r="280" spans="1:23">
      <c r="A280" s="94" t="str">
        <f t="shared" si="14"/>
        <v/>
      </c>
      <c r="B280" s="8"/>
      <c r="C280" s="152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S280" s="95" t="str">
        <f>IF(LEFT($V280,6)&lt;&gt;"",IF(COUNTIF(会員一覧!$E$4:$E$97,$V280),5,1),"")</f>
        <v/>
      </c>
      <c r="T280" s="96" t="str">
        <f>IF(LEFT($V280,6)&lt;&gt;"",IF(COUNTIF(会員一覧!$E$4:$E$97,$V280),"メンバー",""),"")</f>
        <v/>
      </c>
      <c r="V280" s="150" t="str">
        <f t="shared" si="15"/>
        <v/>
      </c>
      <c r="W280" s="161" t="e">
        <f t="shared" si="16"/>
        <v>#VALUE!</v>
      </c>
    </row>
    <row r="281" spans="1:23">
      <c r="A281" s="94" t="str">
        <f t="shared" si="14"/>
        <v/>
      </c>
      <c r="B281" s="8"/>
      <c r="C281" s="152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S281" s="95" t="str">
        <f>IF(LEFT($V281,6)&lt;&gt;"",IF(COUNTIF(会員一覧!$E$4:$E$97,$V281),5,1),"")</f>
        <v/>
      </c>
      <c r="T281" s="96" t="str">
        <f>IF(LEFT($V281,6)&lt;&gt;"",IF(COUNTIF(会員一覧!$E$4:$E$97,$V281),"メンバー",""),"")</f>
        <v/>
      </c>
      <c r="V281" s="150" t="str">
        <f t="shared" si="15"/>
        <v/>
      </c>
      <c r="W281" s="161" t="e">
        <f t="shared" si="16"/>
        <v>#VALUE!</v>
      </c>
    </row>
    <row r="282" spans="1:23">
      <c r="A282" s="94" t="str">
        <f t="shared" si="14"/>
        <v/>
      </c>
      <c r="B282" s="8"/>
      <c r="C282" s="152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S282" s="95" t="str">
        <f>IF(LEFT($V282,6)&lt;&gt;"",IF(COUNTIF(会員一覧!$E$4:$E$97,$V282),5,1),"")</f>
        <v/>
      </c>
      <c r="T282" s="96" t="str">
        <f>IF(LEFT($V282,6)&lt;&gt;"",IF(COUNTIF(会員一覧!$E$4:$E$97,$V282),"メンバー",""),"")</f>
        <v/>
      </c>
      <c r="V282" s="150" t="str">
        <f t="shared" si="15"/>
        <v/>
      </c>
      <c r="W282" s="161" t="e">
        <f t="shared" si="16"/>
        <v>#VALUE!</v>
      </c>
    </row>
    <row r="283" spans="1:23">
      <c r="A283" s="94" t="str">
        <f t="shared" si="14"/>
        <v/>
      </c>
      <c r="B283" s="8"/>
      <c r="C283" s="152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S283" s="95" t="str">
        <f>IF(LEFT($V283,6)&lt;&gt;"",IF(COUNTIF(会員一覧!$E$4:$E$97,$V283),5,1),"")</f>
        <v/>
      </c>
      <c r="T283" s="96" t="str">
        <f>IF(LEFT($V283,6)&lt;&gt;"",IF(COUNTIF(会員一覧!$E$4:$E$97,$V283),"メンバー",""),"")</f>
        <v/>
      </c>
      <c r="V283" s="150" t="str">
        <f t="shared" si="15"/>
        <v/>
      </c>
      <c r="W283" s="161" t="e">
        <f t="shared" si="16"/>
        <v>#VALUE!</v>
      </c>
    </row>
    <row r="284" spans="1:23">
      <c r="A284" s="94" t="str">
        <f t="shared" si="14"/>
        <v/>
      </c>
      <c r="B284" s="8"/>
      <c r="C284" s="152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S284" s="95" t="str">
        <f>IF(LEFT($V284,6)&lt;&gt;"",IF(COUNTIF(会員一覧!$E$4:$E$97,$V284),5,1),"")</f>
        <v/>
      </c>
      <c r="T284" s="96" t="str">
        <f>IF(LEFT($V284,6)&lt;&gt;"",IF(COUNTIF(会員一覧!$E$4:$E$97,$V284),"メンバー",""),"")</f>
        <v/>
      </c>
      <c r="V284" s="150" t="str">
        <f t="shared" si="15"/>
        <v/>
      </c>
      <c r="W284" s="161" t="e">
        <f t="shared" si="16"/>
        <v>#VALUE!</v>
      </c>
    </row>
    <row r="285" spans="1:23">
      <c r="A285" s="94" t="str">
        <f t="shared" si="14"/>
        <v/>
      </c>
      <c r="B285" s="8"/>
      <c r="C285" s="152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S285" s="95" t="str">
        <f>IF(LEFT($V285,6)&lt;&gt;"",IF(COUNTIF(会員一覧!$E$4:$E$97,$V285),5,1),"")</f>
        <v/>
      </c>
      <c r="T285" s="96" t="str">
        <f>IF(LEFT($V285,6)&lt;&gt;"",IF(COUNTIF(会員一覧!$E$4:$E$97,$V285),"メンバー",""),"")</f>
        <v/>
      </c>
      <c r="V285" s="150" t="str">
        <f t="shared" si="15"/>
        <v/>
      </c>
      <c r="W285" s="161" t="e">
        <f t="shared" si="16"/>
        <v>#VALUE!</v>
      </c>
    </row>
    <row r="286" spans="1:23">
      <c r="A286" s="94" t="str">
        <f t="shared" si="14"/>
        <v/>
      </c>
      <c r="B286" s="8"/>
      <c r="C286" s="152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S286" s="95" t="str">
        <f>IF(LEFT($V286,6)&lt;&gt;"",IF(COUNTIF(会員一覧!$E$4:$E$97,$V286),5,1),"")</f>
        <v/>
      </c>
      <c r="T286" s="96" t="str">
        <f>IF(LEFT($V286,6)&lt;&gt;"",IF(COUNTIF(会員一覧!$E$4:$E$97,$V286),"メンバー",""),"")</f>
        <v/>
      </c>
      <c r="V286" s="150" t="str">
        <f t="shared" si="15"/>
        <v/>
      </c>
      <c r="W286" s="161" t="e">
        <f t="shared" si="16"/>
        <v>#VALUE!</v>
      </c>
    </row>
    <row r="287" spans="1:23">
      <c r="A287" s="94" t="str">
        <f t="shared" si="14"/>
        <v/>
      </c>
      <c r="B287" s="8"/>
      <c r="C287" s="152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S287" s="95" t="str">
        <f>IF(LEFT($V287,6)&lt;&gt;"",IF(COUNTIF(会員一覧!$E$4:$E$97,$V287),5,1),"")</f>
        <v/>
      </c>
      <c r="T287" s="96" t="str">
        <f>IF(LEFT($V287,6)&lt;&gt;"",IF(COUNTIF(会員一覧!$E$4:$E$97,$V287),"メンバー",""),"")</f>
        <v/>
      </c>
      <c r="V287" s="150" t="str">
        <f t="shared" si="15"/>
        <v/>
      </c>
      <c r="W287" s="161" t="e">
        <f t="shared" si="16"/>
        <v>#VALUE!</v>
      </c>
    </row>
    <row r="288" spans="1:23">
      <c r="A288" s="94" t="str">
        <f t="shared" si="14"/>
        <v/>
      </c>
      <c r="B288" s="8"/>
      <c r="C288" s="152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S288" s="95" t="str">
        <f>IF(LEFT($V288,6)&lt;&gt;"",IF(COUNTIF(会員一覧!$E$4:$E$97,$V288),5,1),"")</f>
        <v/>
      </c>
      <c r="T288" s="96" t="str">
        <f>IF(LEFT($V288,6)&lt;&gt;"",IF(COUNTIF(会員一覧!$E$4:$E$97,$V288),"メンバー",""),"")</f>
        <v/>
      </c>
      <c r="V288" s="150" t="str">
        <f t="shared" si="15"/>
        <v/>
      </c>
      <c r="W288" s="161" t="e">
        <f t="shared" si="16"/>
        <v>#VALUE!</v>
      </c>
    </row>
    <row r="289" spans="1:23">
      <c r="A289" s="94" t="str">
        <f t="shared" si="14"/>
        <v/>
      </c>
      <c r="B289" s="8"/>
      <c r="C289" s="152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S289" s="95" t="str">
        <f>IF(LEFT($V289,6)&lt;&gt;"",IF(COUNTIF(会員一覧!$E$4:$E$97,$V289),5,1),"")</f>
        <v/>
      </c>
      <c r="T289" s="96" t="str">
        <f>IF(LEFT($V289,6)&lt;&gt;"",IF(COUNTIF(会員一覧!$E$4:$E$97,$V289),"メンバー",""),"")</f>
        <v/>
      </c>
      <c r="V289" s="150" t="str">
        <f t="shared" si="15"/>
        <v/>
      </c>
      <c r="W289" s="161" t="e">
        <f t="shared" si="16"/>
        <v>#VALUE!</v>
      </c>
    </row>
    <row r="290" spans="1:23">
      <c r="A290" s="94" t="str">
        <f t="shared" si="14"/>
        <v/>
      </c>
      <c r="B290" s="8"/>
      <c r="C290" s="152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S290" s="95" t="str">
        <f>IF(LEFT($V290,6)&lt;&gt;"",IF(COUNTIF(会員一覧!$E$4:$E$97,$V290),5,1),"")</f>
        <v/>
      </c>
      <c r="T290" s="96" t="str">
        <f>IF(LEFT($V290,6)&lt;&gt;"",IF(COUNTIF(会員一覧!$E$4:$E$97,$V290),"メンバー",""),"")</f>
        <v/>
      </c>
      <c r="V290" s="150" t="str">
        <f t="shared" si="15"/>
        <v/>
      </c>
      <c r="W290" s="161" t="e">
        <f t="shared" si="16"/>
        <v>#VALUE!</v>
      </c>
    </row>
    <row r="291" spans="1:23">
      <c r="A291" s="94" t="str">
        <f t="shared" si="14"/>
        <v/>
      </c>
      <c r="B291" s="8"/>
      <c r="C291" s="152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S291" s="95" t="str">
        <f>IF(LEFT($V291,6)&lt;&gt;"",IF(COUNTIF(会員一覧!$E$4:$E$97,$V291),5,1),"")</f>
        <v/>
      </c>
      <c r="T291" s="96" t="str">
        <f>IF(LEFT($V291,6)&lt;&gt;"",IF(COUNTIF(会員一覧!$E$4:$E$97,$V291),"メンバー",""),"")</f>
        <v/>
      </c>
      <c r="V291" s="150" t="str">
        <f t="shared" si="15"/>
        <v/>
      </c>
      <c r="W291" s="161" t="e">
        <f t="shared" si="16"/>
        <v>#VALUE!</v>
      </c>
    </row>
    <row r="292" spans="1:23">
      <c r="A292" s="94" t="str">
        <f t="shared" si="14"/>
        <v/>
      </c>
      <c r="B292" s="8"/>
      <c r="C292" s="152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S292" s="95" t="str">
        <f>IF(LEFT($V292,6)&lt;&gt;"",IF(COUNTIF(会員一覧!$E$4:$E$97,$V292),5,1),"")</f>
        <v/>
      </c>
      <c r="T292" s="96" t="str">
        <f>IF(LEFT($V292,6)&lt;&gt;"",IF(COUNTIF(会員一覧!$E$4:$E$97,$V292),"メンバー",""),"")</f>
        <v/>
      </c>
      <c r="V292" s="150" t="str">
        <f t="shared" si="15"/>
        <v/>
      </c>
      <c r="W292" s="161" t="e">
        <f t="shared" si="16"/>
        <v>#VALUE!</v>
      </c>
    </row>
    <row r="293" spans="1:23">
      <c r="A293" s="94" t="str">
        <f t="shared" si="14"/>
        <v/>
      </c>
      <c r="B293" s="8"/>
      <c r="C293" s="152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S293" s="95" t="str">
        <f>IF(LEFT($V293,6)&lt;&gt;"",IF(COUNTIF(会員一覧!$E$4:$E$97,$V293),5,1),"")</f>
        <v/>
      </c>
      <c r="T293" s="96" t="str">
        <f>IF(LEFT($V293,6)&lt;&gt;"",IF(COUNTIF(会員一覧!$E$4:$E$97,$V293),"メンバー",""),"")</f>
        <v/>
      </c>
      <c r="V293" s="150" t="str">
        <f t="shared" si="15"/>
        <v/>
      </c>
      <c r="W293" s="161" t="e">
        <f t="shared" si="16"/>
        <v>#VALUE!</v>
      </c>
    </row>
    <row r="294" spans="1:23">
      <c r="A294" s="94" t="str">
        <f t="shared" si="14"/>
        <v/>
      </c>
      <c r="B294" s="8"/>
      <c r="C294" s="152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S294" s="95" t="str">
        <f>IF(LEFT($V294,6)&lt;&gt;"",IF(COUNTIF(会員一覧!$E$4:$E$97,$V294),5,1),"")</f>
        <v/>
      </c>
      <c r="T294" s="96" t="str">
        <f>IF(LEFT($V294,6)&lt;&gt;"",IF(COUNTIF(会員一覧!$E$4:$E$97,$V294),"メンバー",""),"")</f>
        <v/>
      </c>
      <c r="V294" s="150" t="str">
        <f t="shared" si="15"/>
        <v/>
      </c>
      <c r="W294" s="161" t="e">
        <f t="shared" si="16"/>
        <v>#VALUE!</v>
      </c>
    </row>
    <row r="295" spans="1:23">
      <c r="A295" s="94" t="str">
        <f t="shared" si="14"/>
        <v/>
      </c>
      <c r="B295" s="8"/>
      <c r="C295" s="152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S295" s="95" t="str">
        <f>IF(LEFT($V295,6)&lt;&gt;"",IF(COUNTIF(会員一覧!$E$4:$E$97,$V295),5,1),"")</f>
        <v/>
      </c>
      <c r="T295" s="96" t="str">
        <f>IF(LEFT($V295,6)&lt;&gt;"",IF(COUNTIF(会員一覧!$E$4:$E$97,$V295),"メンバー",""),"")</f>
        <v/>
      </c>
      <c r="V295" s="150" t="str">
        <f t="shared" si="15"/>
        <v/>
      </c>
      <c r="W295" s="161" t="e">
        <f t="shared" si="16"/>
        <v>#VALUE!</v>
      </c>
    </row>
    <row r="296" spans="1:23">
      <c r="A296" s="94" t="str">
        <f t="shared" si="14"/>
        <v/>
      </c>
      <c r="B296" s="8"/>
      <c r="C296" s="152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S296" s="95" t="str">
        <f>IF(LEFT($V296,6)&lt;&gt;"",IF(COUNTIF(会員一覧!$E$4:$E$97,$V296),5,1),"")</f>
        <v/>
      </c>
      <c r="T296" s="96" t="str">
        <f>IF(LEFT($V296,6)&lt;&gt;"",IF(COUNTIF(会員一覧!$E$4:$E$97,$V296),"メンバー",""),"")</f>
        <v/>
      </c>
      <c r="V296" s="150" t="str">
        <f t="shared" si="15"/>
        <v/>
      </c>
      <c r="W296" s="161" t="e">
        <f t="shared" si="16"/>
        <v>#VALUE!</v>
      </c>
    </row>
    <row r="297" spans="1:23">
      <c r="A297" s="94" t="str">
        <f t="shared" si="14"/>
        <v/>
      </c>
      <c r="B297" s="8"/>
      <c r="C297" s="152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S297" s="95" t="str">
        <f>IF(LEFT($V297,6)&lt;&gt;"",IF(COUNTIF(会員一覧!$E$4:$E$97,$V297),5,1),"")</f>
        <v/>
      </c>
      <c r="T297" s="96" t="str">
        <f>IF(LEFT($V297,6)&lt;&gt;"",IF(COUNTIF(会員一覧!$E$4:$E$97,$V297),"メンバー",""),"")</f>
        <v/>
      </c>
      <c r="V297" s="150" t="str">
        <f t="shared" si="15"/>
        <v/>
      </c>
      <c r="W297" s="161" t="e">
        <f t="shared" si="16"/>
        <v>#VALUE!</v>
      </c>
    </row>
    <row r="298" spans="1:23">
      <c r="A298" s="94" t="str">
        <f t="shared" si="14"/>
        <v/>
      </c>
      <c r="B298" s="8"/>
      <c r="C298" s="152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S298" s="95" t="str">
        <f>IF(LEFT($V298,6)&lt;&gt;"",IF(COUNTIF(会員一覧!$E$4:$E$97,$V298),5,1),"")</f>
        <v/>
      </c>
      <c r="T298" s="96" t="str">
        <f>IF(LEFT($V298,6)&lt;&gt;"",IF(COUNTIF(会員一覧!$E$4:$E$97,$V298),"メンバー",""),"")</f>
        <v/>
      </c>
      <c r="V298" s="150" t="str">
        <f t="shared" si="15"/>
        <v/>
      </c>
      <c r="W298" s="161" t="e">
        <f t="shared" si="16"/>
        <v>#VALUE!</v>
      </c>
    </row>
    <row r="299" spans="1:23">
      <c r="A299" s="94" t="str">
        <f t="shared" si="14"/>
        <v/>
      </c>
      <c r="B299" s="8"/>
      <c r="C299" s="152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S299" s="95" t="str">
        <f>IF(LEFT($V299,6)&lt;&gt;"",IF(COUNTIF(会員一覧!$E$4:$E$97,$V299),5,1),"")</f>
        <v/>
      </c>
      <c r="T299" s="96" t="str">
        <f>IF(LEFT($V299,6)&lt;&gt;"",IF(COUNTIF(会員一覧!$E$4:$E$97,$V299),"メンバー",""),"")</f>
        <v/>
      </c>
      <c r="V299" s="150" t="str">
        <f t="shared" si="15"/>
        <v/>
      </c>
      <c r="W299" s="161" t="e">
        <f t="shared" si="16"/>
        <v>#VALUE!</v>
      </c>
    </row>
    <row r="300" spans="1:23">
      <c r="A300" s="94" t="str">
        <f t="shared" si="14"/>
        <v/>
      </c>
      <c r="B300" s="8"/>
      <c r="C300" s="152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S300" s="95" t="str">
        <f>IF(LEFT($V300,6)&lt;&gt;"",IF(COUNTIF(会員一覧!$E$4:$E$97,$V300),5,1),"")</f>
        <v/>
      </c>
      <c r="T300" s="96" t="str">
        <f>IF(LEFT($V300,6)&lt;&gt;"",IF(COUNTIF(会員一覧!$E$4:$E$97,$V300),"メンバー",""),"")</f>
        <v/>
      </c>
      <c r="V300" s="150" t="str">
        <f t="shared" si="15"/>
        <v/>
      </c>
      <c r="W300" s="161" t="e">
        <f t="shared" si="16"/>
        <v>#VALUE!</v>
      </c>
    </row>
    <row r="301" spans="1:23">
      <c r="A301" s="94" t="str">
        <f t="shared" si="14"/>
        <v/>
      </c>
      <c r="B301" s="8"/>
      <c r="C301" s="152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S301" s="95" t="str">
        <f>IF(LEFT($V301,6)&lt;&gt;"",IF(COUNTIF(会員一覧!$E$4:$E$97,$V301),5,1),"")</f>
        <v/>
      </c>
      <c r="T301" s="96" t="str">
        <f>IF(LEFT($V301,6)&lt;&gt;"",IF(COUNTIF(会員一覧!$E$4:$E$97,$V301),"メンバー",""),"")</f>
        <v/>
      </c>
      <c r="V301" s="150" t="str">
        <f t="shared" si="15"/>
        <v/>
      </c>
      <c r="W301" s="161" t="e">
        <f t="shared" si="16"/>
        <v>#VALUE!</v>
      </c>
    </row>
    <row r="302" spans="1:23">
      <c r="A302" s="94" t="str">
        <f t="shared" si="14"/>
        <v/>
      </c>
      <c r="B302" s="8"/>
      <c r="C302" s="152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S302" s="95" t="str">
        <f>IF(LEFT($V302,6)&lt;&gt;"",IF(COUNTIF(会員一覧!$E$4:$E$97,$V302),5,1),"")</f>
        <v/>
      </c>
      <c r="T302" s="96" t="str">
        <f>IF(LEFT($V302,6)&lt;&gt;"",IF(COUNTIF(会員一覧!$E$4:$E$97,$V302),"メンバー",""),"")</f>
        <v/>
      </c>
      <c r="V302" s="150" t="str">
        <f t="shared" si="15"/>
        <v/>
      </c>
      <c r="W302" s="161" t="e">
        <f t="shared" si="16"/>
        <v>#VALUE!</v>
      </c>
    </row>
    <row r="303" spans="1:23">
      <c r="A303" s="94" t="str">
        <f t="shared" si="14"/>
        <v/>
      </c>
      <c r="B303" s="8"/>
      <c r="C303" s="152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S303" s="95" t="str">
        <f>IF(LEFT($V303,6)&lt;&gt;"",IF(COUNTIF(会員一覧!$E$4:$E$97,$V303),5,1),"")</f>
        <v/>
      </c>
      <c r="T303" s="96" t="str">
        <f>IF(LEFT($V303,6)&lt;&gt;"",IF(COUNTIF(会員一覧!$E$4:$E$97,$V303),"メンバー",""),"")</f>
        <v/>
      </c>
      <c r="V303" s="150" t="str">
        <f t="shared" si="15"/>
        <v/>
      </c>
      <c r="W303" s="161" t="e">
        <f t="shared" si="16"/>
        <v>#VALUE!</v>
      </c>
    </row>
    <row r="304" spans="1:23">
      <c r="A304" s="94" t="str">
        <f t="shared" si="14"/>
        <v/>
      </c>
      <c r="B304" s="8"/>
      <c r="C304" s="152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S304" s="95" t="str">
        <f>IF(LEFT($V304,6)&lt;&gt;"",IF(COUNTIF(会員一覧!$E$4:$E$97,$V304),5,1),"")</f>
        <v/>
      </c>
      <c r="T304" s="96" t="str">
        <f>IF(LEFT($V304,6)&lt;&gt;"",IF(COUNTIF(会員一覧!$E$4:$E$97,$V304),"メンバー",""),"")</f>
        <v/>
      </c>
      <c r="V304" s="150" t="str">
        <f t="shared" si="15"/>
        <v/>
      </c>
      <c r="W304" s="161" t="e">
        <f t="shared" si="16"/>
        <v>#VALUE!</v>
      </c>
    </row>
    <row r="305" spans="1:23">
      <c r="A305" s="94" t="str">
        <f t="shared" si="14"/>
        <v/>
      </c>
      <c r="B305" s="8"/>
      <c r="C305" s="152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S305" s="95" t="str">
        <f>IF(LEFT($V305,6)&lt;&gt;"",IF(COUNTIF(会員一覧!$E$4:$E$97,$V305),5,1),"")</f>
        <v/>
      </c>
      <c r="T305" s="96" t="str">
        <f>IF(LEFT($V305,6)&lt;&gt;"",IF(COUNTIF(会員一覧!$E$4:$E$97,$V305),"メンバー",""),"")</f>
        <v/>
      </c>
      <c r="V305" s="150" t="str">
        <f t="shared" si="15"/>
        <v/>
      </c>
      <c r="W305" s="161" t="e">
        <f t="shared" si="16"/>
        <v>#VALUE!</v>
      </c>
    </row>
    <row r="306" spans="1:23">
      <c r="A306" s="94" t="str">
        <f t="shared" si="14"/>
        <v/>
      </c>
      <c r="B306" s="8"/>
      <c r="C306" s="152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S306" s="95" t="str">
        <f>IF(LEFT($V306,6)&lt;&gt;"",IF(COUNTIF(会員一覧!$E$4:$E$97,$V306),5,1),"")</f>
        <v/>
      </c>
      <c r="T306" s="96" t="str">
        <f>IF(LEFT($V306,6)&lt;&gt;"",IF(COUNTIF(会員一覧!$E$4:$E$97,$V306),"メンバー",""),"")</f>
        <v/>
      </c>
      <c r="V306" s="150" t="str">
        <f t="shared" si="15"/>
        <v/>
      </c>
      <c r="W306" s="161" t="e">
        <f t="shared" si="16"/>
        <v>#VALUE!</v>
      </c>
    </row>
    <row r="307" spans="1:23">
      <c r="A307" s="94" t="str">
        <f t="shared" si="14"/>
        <v/>
      </c>
      <c r="B307" s="8"/>
      <c r="C307" s="152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S307" s="95" t="str">
        <f>IF(LEFT($V307,6)&lt;&gt;"",IF(COUNTIF(会員一覧!$E$4:$E$97,$V307),5,1),"")</f>
        <v/>
      </c>
      <c r="T307" s="96" t="str">
        <f>IF(LEFT($V307,6)&lt;&gt;"",IF(COUNTIF(会員一覧!$E$4:$E$97,$V307),"メンバー",""),"")</f>
        <v/>
      </c>
      <c r="V307" s="150" t="str">
        <f t="shared" si="15"/>
        <v/>
      </c>
      <c r="W307" s="161" t="e">
        <f t="shared" si="16"/>
        <v>#VALUE!</v>
      </c>
    </row>
    <row r="308" spans="1:23">
      <c r="A308" s="94" t="str">
        <f t="shared" si="14"/>
        <v/>
      </c>
      <c r="B308" s="8"/>
      <c r="C308" s="152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S308" s="95" t="str">
        <f>IF(LEFT($V308,6)&lt;&gt;"",IF(COUNTIF(会員一覧!$E$4:$E$97,$V308),5,1),"")</f>
        <v/>
      </c>
      <c r="T308" s="96" t="str">
        <f>IF(LEFT($V308,6)&lt;&gt;"",IF(COUNTIF(会員一覧!$E$4:$E$97,$V308),"メンバー",""),"")</f>
        <v/>
      </c>
      <c r="V308" s="150" t="str">
        <f t="shared" si="15"/>
        <v/>
      </c>
      <c r="W308" s="161" t="e">
        <f t="shared" si="16"/>
        <v>#VALUE!</v>
      </c>
    </row>
    <row r="309" spans="1:23">
      <c r="A309" s="94" t="str">
        <f t="shared" si="14"/>
        <v/>
      </c>
      <c r="B309" s="8"/>
      <c r="C309" s="152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S309" s="95" t="str">
        <f>IF(LEFT($V309,6)&lt;&gt;"",IF(COUNTIF(会員一覧!$E$4:$E$97,$V309),5,1),"")</f>
        <v/>
      </c>
      <c r="T309" s="96" t="str">
        <f>IF(LEFT($V309,6)&lt;&gt;"",IF(COUNTIF(会員一覧!$E$4:$E$97,$V309),"メンバー",""),"")</f>
        <v/>
      </c>
      <c r="V309" s="150" t="str">
        <f t="shared" si="15"/>
        <v/>
      </c>
      <c r="W309" s="161" t="e">
        <f t="shared" si="16"/>
        <v>#VALUE!</v>
      </c>
    </row>
    <row r="310" spans="1:23">
      <c r="A310" s="94" t="str">
        <f t="shared" si="14"/>
        <v/>
      </c>
      <c r="B310" s="8"/>
      <c r="C310" s="152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S310" s="95" t="str">
        <f>IF(LEFT($V310,6)&lt;&gt;"",IF(COUNTIF(会員一覧!$E$4:$E$97,$V310),5,1),"")</f>
        <v/>
      </c>
      <c r="T310" s="96" t="str">
        <f>IF(LEFT($V310,6)&lt;&gt;"",IF(COUNTIF(会員一覧!$E$4:$E$97,$V310),"メンバー",""),"")</f>
        <v/>
      </c>
      <c r="V310" s="150" t="str">
        <f t="shared" si="15"/>
        <v/>
      </c>
      <c r="W310" s="161" t="e">
        <f t="shared" si="16"/>
        <v>#VALUE!</v>
      </c>
    </row>
    <row r="311" spans="1:23">
      <c r="A311" s="94" t="str">
        <f t="shared" si="14"/>
        <v/>
      </c>
      <c r="B311" s="8"/>
      <c r="C311" s="152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S311" s="95" t="str">
        <f>IF(LEFT($V311,6)&lt;&gt;"",IF(COUNTIF(会員一覧!$E$4:$E$97,$V311),5,1),"")</f>
        <v/>
      </c>
      <c r="T311" s="96" t="str">
        <f>IF(LEFT($V311,6)&lt;&gt;"",IF(COUNTIF(会員一覧!$E$4:$E$97,$V311),"メンバー",""),"")</f>
        <v/>
      </c>
      <c r="V311" s="150" t="str">
        <f t="shared" si="15"/>
        <v/>
      </c>
      <c r="W311" s="161" t="e">
        <f t="shared" si="16"/>
        <v>#VALUE!</v>
      </c>
    </row>
    <row r="312" spans="1:23">
      <c r="A312" s="94" t="str">
        <f t="shared" si="14"/>
        <v/>
      </c>
      <c r="B312" s="8"/>
      <c r="C312" s="152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S312" s="95" t="str">
        <f>IF(LEFT($V312,6)&lt;&gt;"",IF(COUNTIF(会員一覧!$E$4:$E$97,$V312),5,1),"")</f>
        <v/>
      </c>
      <c r="T312" s="96" t="str">
        <f>IF(LEFT($V312,6)&lt;&gt;"",IF(COUNTIF(会員一覧!$E$4:$E$97,$V312),"メンバー",""),"")</f>
        <v/>
      </c>
      <c r="V312" s="150" t="str">
        <f t="shared" si="15"/>
        <v/>
      </c>
      <c r="W312" s="161" t="e">
        <f t="shared" si="16"/>
        <v>#VALUE!</v>
      </c>
    </row>
    <row r="313" spans="1:23">
      <c r="A313" s="94" t="str">
        <f t="shared" si="14"/>
        <v/>
      </c>
      <c r="B313" s="8"/>
      <c r="C313" s="152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S313" s="95" t="str">
        <f>IF(LEFT($V313,6)&lt;&gt;"",IF(COUNTIF(会員一覧!$E$4:$E$97,$V313),5,1),"")</f>
        <v/>
      </c>
      <c r="T313" s="96" t="str">
        <f>IF(LEFT($V313,6)&lt;&gt;"",IF(COUNTIF(会員一覧!$E$4:$E$97,$V313),"メンバー",""),"")</f>
        <v/>
      </c>
      <c r="V313" s="150" t="str">
        <f t="shared" si="15"/>
        <v/>
      </c>
      <c r="W313" s="161" t="e">
        <f t="shared" si="16"/>
        <v>#VALUE!</v>
      </c>
    </row>
    <row r="314" spans="1:23">
      <c r="A314" s="94" t="str">
        <f t="shared" si="14"/>
        <v/>
      </c>
      <c r="B314" s="8"/>
      <c r="C314" s="152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S314" s="95" t="str">
        <f>IF(LEFT($V314,6)&lt;&gt;"",IF(COUNTIF(会員一覧!$E$4:$E$97,$V314),5,1),"")</f>
        <v/>
      </c>
      <c r="T314" s="96" t="str">
        <f>IF(LEFT($V314,6)&lt;&gt;"",IF(COUNTIF(会員一覧!$E$4:$E$97,$V314),"メンバー",""),"")</f>
        <v/>
      </c>
      <c r="V314" s="150" t="str">
        <f t="shared" si="15"/>
        <v/>
      </c>
      <c r="W314" s="161" t="e">
        <f t="shared" si="16"/>
        <v>#VALUE!</v>
      </c>
    </row>
    <row r="315" spans="1:23">
      <c r="A315" s="94" t="str">
        <f t="shared" si="14"/>
        <v/>
      </c>
      <c r="B315" s="8"/>
      <c r="C315" s="152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S315" s="95" t="str">
        <f>IF(LEFT($V315,6)&lt;&gt;"",IF(COUNTIF(会員一覧!$E$4:$E$97,$V315),5,1),"")</f>
        <v/>
      </c>
      <c r="T315" s="96" t="str">
        <f>IF(LEFT($V315,6)&lt;&gt;"",IF(COUNTIF(会員一覧!$E$4:$E$97,$V315),"メンバー",""),"")</f>
        <v/>
      </c>
      <c r="V315" s="150" t="str">
        <f t="shared" si="15"/>
        <v/>
      </c>
      <c r="W315" s="161" t="e">
        <f t="shared" si="16"/>
        <v>#VALUE!</v>
      </c>
    </row>
    <row r="316" spans="1:23">
      <c r="A316" s="94" t="str">
        <f t="shared" si="14"/>
        <v/>
      </c>
      <c r="B316" s="8"/>
      <c r="C316" s="152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S316" s="95" t="str">
        <f>IF(LEFT($V316,6)&lt;&gt;"",IF(COUNTIF(会員一覧!$E$4:$E$97,$V316),5,1),"")</f>
        <v/>
      </c>
      <c r="T316" s="96" t="str">
        <f>IF(LEFT($V316,6)&lt;&gt;"",IF(COUNTIF(会員一覧!$E$4:$E$97,$V316),"メンバー",""),"")</f>
        <v/>
      </c>
      <c r="V316" s="150" t="str">
        <f t="shared" si="15"/>
        <v/>
      </c>
      <c r="W316" s="161" t="e">
        <f t="shared" si="16"/>
        <v>#VALUE!</v>
      </c>
    </row>
    <row r="317" spans="1:23">
      <c r="A317" s="94" t="str">
        <f t="shared" si="14"/>
        <v/>
      </c>
      <c r="B317" s="8"/>
      <c r="C317" s="152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S317" s="95" t="str">
        <f>IF(LEFT($V317,6)&lt;&gt;"",IF(COUNTIF(会員一覧!$E$4:$E$97,$V317),5,1),"")</f>
        <v/>
      </c>
      <c r="T317" s="96" t="str">
        <f>IF(LEFT($V317,6)&lt;&gt;"",IF(COUNTIF(会員一覧!$E$4:$E$97,$V317),"メンバー",""),"")</f>
        <v/>
      </c>
      <c r="V317" s="150" t="str">
        <f t="shared" si="15"/>
        <v/>
      </c>
      <c r="W317" s="161" t="e">
        <f t="shared" si="16"/>
        <v>#VALUE!</v>
      </c>
    </row>
    <row r="318" spans="1:23">
      <c r="A318" s="94" t="str">
        <f t="shared" si="14"/>
        <v/>
      </c>
      <c r="B318" s="8"/>
      <c r="C318" s="152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S318" s="95" t="str">
        <f>IF(LEFT($V318,6)&lt;&gt;"",IF(COUNTIF(会員一覧!$E$4:$E$97,$V318),5,1),"")</f>
        <v/>
      </c>
      <c r="T318" s="96" t="str">
        <f>IF(LEFT($V318,6)&lt;&gt;"",IF(COUNTIF(会員一覧!$E$4:$E$97,$V318),"メンバー",""),"")</f>
        <v/>
      </c>
      <c r="V318" s="150" t="str">
        <f t="shared" si="15"/>
        <v/>
      </c>
      <c r="W318" s="161" t="e">
        <f t="shared" si="16"/>
        <v>#VALUE!</v>
      </c>
    </row>
    <row r="319" spans="1:23">
      <c r="A319" s="94" t="str">
        <f t="shared" si="14"/>
        <v/>
      </c>
      <c r="B319" s="8"/>
      <c r="C319" s="152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S319" s="95" t="str">
        <f>IF(LEFT($V319,6)&lt;&gt;"",IF(COUNTIF(会員一覧!$E$4:$E$97,$V319),5,1),"")</f>
        <v/>
      </c>
      <c r="T319" s="96" t="str">
        <f>IF(LEFT($V319,6)&lt;&gt;"",IF(COUNTIF(会員一覧!$E$4:$E$97,$V319),"メンバー",""),"")</f>
        <v/>
      </c>
      <c r="V319" s="150" t="str">
        <f t="shared" si="15"/>
        <v/>
      </c>
      <c r="W319" s="161" t="e">
        <f t="shared" si="16"/>
        <v>#VALUE!</v>
      </c>
    </row>
    <row r="320" spans="1:23">
      <c r="A320" s="94" t="str">
        <f t="shared" si="14"/>
        <v/>
      </c>
      <c r="B320" s="8"/>
      <c r="C320" s="152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S320" s="95" t="str">
        <f>IF(LEFT($V320,6)&lt;&gt;"",IF(COUNTIF(会員一覧!$E$4:$E$97,$V320),5,1),"")</f>
        <v/>
      </c>
      <c r="T320" s="96" t="str">
        <f>IF(LEFT($V320,6)&lt;&gt;"",IF(COUNTIF(会員一覧!$E$4:$E$97,$V320),"メンバー",""),"")</f>
        <v/>
      </c>
      <c r="V320" s="150" t="str">
        <f t="shared" si="15"/>
        <v/>
      </c>
      <c r="W320" s="161" t="e">
        <f t="shared" si="16"/>
        <v>#VALUE!</v>
      </c>
    </row>
    <row r="321" spans="1:23">
      <c r="A321" s="94" t="str">
        <f t="shared" si="14"/>
        <v/>
      </c>
      <c r="B321" s="8"/>
      <c r="C321" s="152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S321" s="95" t="str">
        <f>IF(LEFT($V321,6)&lt;&gt;"",IF(COUNTIF(会員一覧!$E$4:$E$97,$V321),5,1),"")</f>
        <v/>
      </c>
      <c r="T321" s="96" t="str">
        <f>IF(LEFT($V321,6)&lt;&gt;"",IF(COUNTIF(会員一覧!$E$4:$E$97,$V321),"メンバー",""),"")</f>
        <v/>
      </c>
      <c r="V321" s="150" t="str">
        <f t="shared" si="15"/>
        <v/>
      </c>
      <c r="W321" s="161" t="e">
        <f t="shared" si="16"/>
        <v>#VALUE!</v>
      </c>
    </row>
    <row r="322" spans="1:23">
      <c r="A322" s="94" t="str">
        <f t="shared" si="14"/>
        <v/>
      </c>
      <c r="B322" s="8"/>
      <c r="C322" s="152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S322" s="95" t="str">
        <f>IF(LEFT($V322,6)&lt;&gt;"",IF(COUNTIF(会員一覧!$E$4:$E$97,$V322),5,1),"")</f>
        <v/>
      </c>
      <c r="T322" s="96" t="str">
        <f>IF(LEFT($V322,6)&lt;&gt;"",IF(COUNTIF(会員一覧!$E$4:$E$97,$V322),"メンバー",""),"")</f>
        <v/>
      </c>
      <c r="V322" s="150" t="str">
        <f t="shared" si="15"/>
        <v/>
      </c>
      <c r="W322" s="161" t="e">
        <f t="shared" si="16"/>
        <v>#VALUE!</v>
      </c>
    </row>
    <row r="323" spans="1:23">
      <c r="A323" s="94" t="str">
        <f t="shared" si="14"/>
        <v/>
      </c>
      <c r="B323" s="8"/>
      <c r="C323" s="152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S323" s="95" t="str">
        <f>IF(LEFT($V323,6)&lt;&gt;"",IF(COUNTIF(会員一覧!$E$4:$E$97,$V323),5,1),"")</f>
        <v/>
      </c>
      <c r="T323" s="96" t="str">
        <f>IF(LEFT($V323,6)&lt;&gt;"",IF(COUNTIF(会員一覧!$E$4:$E$97,$V323),"メンバー",""),"")</f>
        <v/>
      </c>
      <c r="V323" s="150" t="str">
        <f t="shared" si="15"/>
        <v/>
      </c>
      <c r="W323" s="161" t="e">
        <f t="shared" si="16"/>
        <v>#VALUE!</v>
      </c>
    </row>
    <row r="324" spans="1:23">
      <c r="A324" s="94" t="str">
        <f t="shared" si="14"/>
        <v/>
      </c>
      <c r="B324" s="8"/>
      <c r="C324" s="152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S324" s="95" t="str">
        <f>IF(LEFT($V324,6)&lt;&gt;"",IF(COUNTIF(会員一覧!$E$4:$E$97,$V324),5,1),"")</f>
        <v/>
      </c>
      <c r="T324" s="96" t="str">
        <f>IF(LEFT($V324,6)&lt;&gt;"",IF(COUNTIF(会員一覧!$E$4:$E$97,$V324),"メンバー",""),"")</f>
        <v/>
      </c>
      <c r="V324" s="150" t="str">
        <f t="shared" si="15"/>
        <v/>
      </c>
      <c r="W324" s="161" t="e">
        <f t="shared" si="16"/>
        <v>#VALUE!</v>
      </c>
    </row>
    <row r="325" spans="1:23">
      <c r="A325" s="94" t="str">
        <f t="shared" si="14"/>
        <v/>
      </c>
      <c r="B325" s="8"/>
      <c r="C325" s="152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S325" s="95" t="str">
        <f>IF(LEFT($V325,6)&lt;&gt;"",IF(COUNTIF(会員一覧!$E$4:$E$97,$V325),5,1),"")</f>
        <v/>
      </c>
      <c r="T325" s="96" t="str">
        <f>IF(LEFT($V325,6)&lt;&gt;"",IF(COUNTIF(会員一覧!$E$4:$E$97,$V325),"メンバー",""),"")</f>
        <v/>
      </c>
      <c r="V325" s="150" t="str">
        <f t="shared" si="15"/>
        <v/>
      </c>
      <c r="W325" s="161" t="e">
        <f t="shared" si="16"/>
        <v>#VALUE!</v>
      </c>
    </row>
    <row r="326" spans="1:23">
      <c r="A326" s="94" t="str">
        <f t="shared" si="14"/>
        <v/>
      </c>
      <c r="B326" s="8"/>
      <c r="C326" s="152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S326" s="95" t="str">
        <f>IF(LEFT($V326,6)&lt;&gt;"",IF(COUNTIF(会員一覧!$E$4:$E$97,$V326),5,1),"")</f>
        <v/>
      </c>
      <c r="T326" s="96" t="str">
        <f>IF(LEFT($V326,6)&lt;&gt;"",IF(COUNTIF(会員一覧!$E$4:$E$97,$V326),"メンバー",""),"")</f>
        <v/>
      </c>
      <c r="V326" s="150" t="str">
        <f t="shared" si="15"/>
        <v/>
      </c>
      <c r="W326" s="161" t="e">
        <f t="shared" si="16"/>
        <v>#VALUE!</v>
      </c>
    </row>
    <row r="327" spans="1:23">
      <c r="A327" s="94" t="str">
        <f t="shared" si="14"/>
        <v/>
      </c>
      <c r="B327" s="8"/>
      <c r="C327" s="152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S327" s="95" t="str">
        <f>IF(LEFT($V327,6)&lt;&gt;"",IF(COUNTIF(会員一覧!$E$4:$E$97,$V327),5,1),"")</f>
        <v/>
      </c>
      <c r="T327" s="96" t="str">
        <f>IF(LEFT($V327,6)&lt;&gt;"",IF(COUNTIF(会員一覧!$E$4:$E$97,$V327),"メンバー",""),"")</f>
        <v/>
      </c>
      <c r="V327" s="150" t="str">
        <f t="shared" si="15"/>
        <v/>
      </c>
      <c r="W327" s="161" t="e">
        <f t="shared" si="16"/>
        <v>#VALUE!</v>
      </c>
    </row>
    <row r="328" spans="1:23">
      <c r="A328" s="94" t="str">
        <f t="shared" si="14"/>
        <v/>
      </c>
      <c r="B328" s="8"/>
      <c r="C328" s="152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S328" s="95" t="str">
        <f>IF(LEFT($V328,6)&lt;&gt;"",IF(COUNTIF(会員一覧!$E$4:$E$97,$V328),5,1),"")</f>
        <v/>
      </c>
      <c r="T328" s="96" t="str">
        <f>IF(LEFT($V328,6)&lt;&gt;"",IF(COUNTIF(会員一覧!$E$4:$E$97,$V328),"メンバー",""),"")</f>
        <v/>
      </c>
      <c r="V328" s="150" t="str">
        <f t="shared" si="15"/>
        <v/>
      </c>
      <c r="W328" s="161" t="e">
        <f t="shared" si="16"/>
        <v>#VALUE!</v>
      </c>
    </row>
    <row r="329" spans="1:23">
      <c r="A329" s="94" t="str">
        <f t="shared" si="14"/>
        <v/>
      </c>
      <c r="B329" s="8"/>
      <c r="C329" s="152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S329" s="95" t="str">
        <f>IF(LEFT($V329,6)&lt;&gt;"",IF(COUNTIF(会員一覧!$E$4:$E$97,$V329),5,1),"")</f>
        <v/>
      </c>
      <c r="T329" s="96" t="str">
        <f>IF(LEFT($V329,6)&lt;&gt;"",IF(COUNTIF(会員一覧!$E$4:$E$97,$V329),"メンバー",""),"")</f>
        <v/>
      </c>
      <c r="V329" s="150" t="str">
        <f t="shared" si="15"/>
        <v/>
      </c>
      <c r="W329" s="161" t="e">
        <f t="shared" si="16"/>
        <v>#VALUE!</v>
      </c>
    </row>
    <row r="330" spans="1:23">
      <c r="A330" s="94" t="str">
        <f t="shared" si="14"/>
        <v/>
      </c>
      <c r="B330" s="8"/>
      <c r="C330" s="152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S330" s="95" t="str">
        <f>IF(LEFT($V330,6)&lt;&gt;"",IF(COUNTIF(会員一覧!$E$4:$E$97,$V330),5,1),"")</f>
        <v/>
      </c>
      <c r="T330" s="96" t="str">
        <f>IF(LEFT($V330,6)&lt;&gt;"",IF(COUNTIF(会員一覧!$E$4:$E$97,$V330),"メンバー",""),"")</f>
        <v/>
      </c>
      <c r="V330" s="150" t="str">
        <f t="shared" si="15"/>
        <v/>
      </c>
      <c r="W330" s="161" t="e">
        <f t="shared" si="16"/>
        <v>#VALUE!</v>
      </c>
    </row>
    <row r="331" spans="1:23">
      <c r="A331" s="94" t="str">
        <f t="shared" ref="A331:A394" si="17">IF($V331&lt;&gt;"",IF(COUNTIF($V$10:$V$930,$V331)&gt;1,"重複",""),"")</f>
        <v/>
      </c>
      <c r="B331" s="8"/>
      <c r="C331" s="152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S331" s="95" t="str">
        <f>IF(LEFT($V331,6)&lt;&gt;"",IF(COUNTIF(会員一覧!$E$4:$E$97,$V331),5,1),"")</f>
        <v/>
      </c>
      <c r="T331" s="96" t="str">
        <f>IF(LEFT($V331,6)&lt;&gt;"",IF(COUNTIF(会員一覧!$E$4:$E$97,$V331),"メンバー",""),"")</f>
        <v/>
      </c>
      <c r="V331" s="150" t="str">
        <f t="shared" ref="V331:V394" si="18">LEFT(B331,6)</f>
        <v/>
      </c>
      <c r="W331" s="161" t="e">
        <f t="shared" ref="W331:W394" si="19">ASC(G331)+0</f>
        <v>#VALUE!</v>
      </c>
    </row>
    <row r="332" spans="1:23">
      <c r="A332" s="94" t="str">
        <f t="shared" si="17"/>
        <v/>
      </c>
      <c r="B332" s="8"/>
      <c r="C332" s="152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S332" s="95" t="str">
        <f>IF(LEFT($V332,6)&lt;&gt;"",IF(COUNTIF(会員一覧!$E$4:$E$97,$V332),5,1),"")</f>
        <v/>
      </c>
      <c r="T332" s="96" t="str">
        <f>IF(LEFT($V332,6)&lt;&gt;"",IF(COUNTIF(会員一覧!$E$4:$E$97,$V332),"メンバー",""),"")</f>
        <v/>
      </c>
      <c r="V332" s="150" t="str">
        <f t="shared" si="18"/>
        <v/>
      </c>
      <c r="W332" s="161" t="e">
        <f t="shared" si="19"/>
        <v>#VALUE!</v>
      </c>
    </row>
    <row r="333" spans="1:23">
      <c r="A333" s="94" t="str">
        <f t="shared" si="17"/>
        <v/>
      </c>
      <c r="B333" s="8"/>
      <c r="C333" s="152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S333" s="95" t="str">
        <f>IF(LEFT($V333,6)&lt;&gt;"",IF(COUNTIF(会員一覧!$E$4:$E$97,$V333),5,1),"")</f>
        <v/>
      </c>
      <c r="T333" s="96" t="str">
        <f>IF(LEFT($V333,6)&lt;&gt;"",IF(COUNTIF(会員一覧!$E$4:$E$97,$V333),"メンバー",""),"")</f>
        <v/>
      </c>
      <c r="V333" s="150" t="str">
        <f t="shared" si="18"/>
        <v/>
      </c>
      <c r="W333" s="161" t="e">
        <f t="shared" si="19"/>
        <v>#VALUE!</v>
      </c>
    </row>
    <row r="334" spans="1:23">
      <c r="A334" s="94" t="str">
        <f t="shared" si="17"/>
        <v/>
      </c>
      <c r="B334" s="8"/>
      <c r="C334" s="152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S334" s="95" t="str">
        <f>IF(LEFT($V334,6)&lt;&gt;"",IF(COUNTIF(会員一覧!$E$4:$E$97,$V334),5,1),"")</f>
        <v/>
      </c>
      <c r="T334" s="96" t="str">
        <f>IF(LEFT($V334,6)&lt;&gt;"",IF(COUNTIF(会員一覧!$E$4:$E$97,$V334),"メンバー",""),"")</f>
        <v/>
      </c>
      <c r="V334" s="150" t="str">
        <f t="shared" si="18"/>
        <v/>
      </c>
      <c r="W334" s="161" t="e">
        <f t="shared" si="19"/>
        <v>#VALUE!</v>
      </c>
    </row>
    <row r="335" spans="1:23">
      <c r="A335" s="94" t="str">
        <f t="shared" si="17"/>
        <v/>
      </c>
      <c r="B335" s="8"/>
      <c r="C335" s="152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S335" s="95" t="str">
        <f>IF(LEFT($V335,6)&lt;&gt;"",IF(COUNTIF(会員一覧!$E$4:$E$97,$V335),5,1),"")</f>
        <v/>
      </c>
      <c r="T335" s="96" t="str">
        <f>IF(LEFT($V335,6)&lt;&gt;"",IF(COUNTIF(会員一覧!$E$4:$E$97,$V335),"メンバー",""),"")</f>
        <v/>
      </c>
      <c r="V335" s="150" t="str">
        <f t="shared" si="18"/>
        <v/>
      </c>
      <c r="W335" s="161" t="e">
        <f t="shared" si="19"/>
        <v>#VALUE!</v>
      </c>
    </row>
    <row r="336" spans="1:23">
      <c r="A336" s="94" t="str">
        <f t="shared" si="17"/>
        <v/>
      </c>
      <c r="B336" s="8"/>
      <c r="C336" s="152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S336" s="95" t="str">
        <f>IF(LEFT($V336,6)&lt;&gt;"",IF(COUNTIF(会員一覧!$E$4:$E$97,$V336),5,1),"")</f>
        <v/>
      </c>
      <c r="T336" s="96" t="str">
        <f>IF(LEFT($V336,6)&lt;&gt;"",IF(COUNTIF(会員一覧!$E$4:$E$97,$V336),"メンバー",""),"")</f>
        <v/>
      </c>
      <c r="V336" s="150" t="str">
        <f t="shared" si="18"/>
        <v/>
      </c>
      <c r="W336" s="161" t="e">
        <f t="shared" si="19"/>
        <v>#VALUE!</v>
      </c>
    </row>
    <row r="337" spans="1:23">
      <c r="A337" s="94" t="str">
        <f t="shared" si="17"/>
        <v/>
      </c>
      <c r="B337" s="8"/>
      <c r="C337" s="152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S337" s="95" t="str">
        <f>IF(LEFT($V337,6)&lt;&gt;"",IF(COUNTIF(会員一覧!$E$4:$E$97,$V337),5,1),"")</f>
        <v/>
      </c>
      <c r="T337" s="96" t="str">
        <f>IF(LEFT($V337,6)&lt;&gt;"",IF(COUNTIF(会員一覧!$E$4:$E$97,$V337),"メンバー",""),"")</f>
        <v/>
      </c>
      <c r="V337" s="150" t="str">
        <f t="shared" si="18"/>
        <v/>
      </c>
      <c r="W337" s="161" t="e">
        <f t="shared" si="19"/>
        <v>#VALUE!</v>
      </c>
    </row>
    <row r="338" spans="1:23">
      <c r="A338" s="94" t="str">
        <f t="shared" si="17"/>
        <v/>
      </c>
      <c r="B338" s="8"/>
      <c r="C338" s="152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S338" s="95" t="str">
        <f>IF(LEFT($V338,6)&lt;&gt;"",IF(COUNTIF(会員一覧!$E$4:$E$97,$V338),5,1),"")</f>
        <v/>
      </c>
      <c r="T338" s="96" t="str">
        <f>IF(LEFT($V338,6)&lt;&gt;"",IF(COUNTIF(会員一覧!$E$4:$E$97,$V338),"メンバー",""),"")</f>
        <v/>
      </c>
      <c r="V338" s="150" t="str">
        <f t="shared" si="18"/>
        <v/>
      </c>
      <c r="W338" s="161" t="e">
        <f t="shared" si="19"/>
        <v>#VALUE!</v>
      </c>
    </row>
    <row r="339" spans="1:23">
      <c r="A339" s="94" t="str">
        <f t="shared" si="17"/>
        <v/>
      </c>
      <c r="B339" s="8"/>
      <c r="C339" s="152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S339" s="95" t="str">
        <f>IF(LEFT($V339,6)&lt;&gt;"",IF(COUNTIF(会員一覧!$E$4:$E$97,$V339),5,1),"")</f>
        <v/>
      </c>
      <c r="T339" s="96" t="str">
        <f>IF(LEFT($V339,6)&lt;&gt;"",IF(COUNTIF(会員一覧!$E$4:$E$97,$V339),"メンバー",""),"")</f>
        <v/>
      </c>
      <c r="V339" s="150" t="str">
        <f t="shared" si="18"/>
        <v/>
      </c>
      <c r="W339" s="161" t="e">
        <f t="shared" si="19"/>
        <v>#VALUE!</v>
      </c>
    </row>
    <row r="340" spans="1:23">
      <c r="A340" s="94" t="str">
        <f t="shared" si="17"/>
        <v/>
      </c>
      <c r="B340" s="8"/>
      <c r="C340" s="152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S340" s="95" t="str">
        <f>IF(LEFT($V340,6)&lt;&gt;"",IF(COUNTIF(会員一覧!$E$4:$E$97,$V340),5,1),"")</f>
        <v/>
      </c>
      <c r="T340" s="96" t="str">
        <f>IF(LEFT($V340,6)&lt;&gt;"",IF(COUNTIF(会員一覧!$E$4:$E$97,$V340),"メンバー",""),"")</f>
        <v/>
      </c>
      <c r="V340" s="150" t="str">
        <f t="shared" si="18"/>
        <v/>
      </c>
      <c r="W340" s="161" t="e">
        <f t="shared" si="19"/>
        <v>#VALUE!</v>
      </c>
    </row>
    <row r="341" spans="1:23">
      <c r="A341" s="94" t="str">
        <f t="shared" si="17"/>
        <v/>
      </c>
      <c r="B341" s="8"/>
      <c r="C341" s="152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S341" s="95" t="str">
        <f>IF(LEFT($V341,6)&lt;&gt;"",IF(COUNTIF(会員一覧!$E$4:$E$97,$V341),5,1),"")</f>
        <v/>
      </c>
      <c r="T341" s="96" t="str">
        <f>IF(LEFT($V341,6)&lt;&gt;"",IF(COUNTIF(会員一覧!$E$4:$E$97,$V341),"メンバー",""),"")</f>
        <v/>
      </c>
      <c r="V341" s="150" t="str">
        <f t="shared" si="18"/>
        <v/>
      </c>
      <c r="W341" s="161" t="e">
        <f t="shared" si="19"/>
        <v>#VALUE!</v>
      </c>
    </row>
    <row r="342" spans="1:23">
      <c r="A342" s="94" t="str">
        <f t="shared" si="17"/>
        <v/>
      </c>
      <c r="B342" s="8"/>
      <c r="C342" s="152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S342" s="95" t="str">
        <f>IF(LEFT($V342,6)&lt;&gt;"",IF(COUNTIF(会員一覧!$E$4:$E$97,$V342),5,1),"")</f>
        <v/>
      </c>
      <c r="T342" s="96" t="str">
        <f>IF(LEFT($V342,6)&lt;&gt;"",IF(COUNTIF(会員一覧!$E$4:$E$97,$V342),"メンバー",""),"")</f>
        <v/>
      </c>
      <c r="V342" s="150" t="str">
        <f t="shared" si="18"/>
        <v/>
      </c>
      <c r="W342" s="161" t="e">
        <f t="shared" si="19"/>
        <v>#VALUE!</v>
      </c>
    </row>
    <row r="343" spans="1:23">
      <c r="A343" s="94" t="str">
        <f t="shared" si="17"/>
        <v/>
      </c>
      <c r="B343" s="8"/>
      <c r="C343" s="152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S343" s="95" t="str">
        <f>IF(LEFT($V343,6)&lt;&gt;"",IF(COUNTIF(会員一覧!$E$4:$E$97,$V343),5,1),"")</f>
        <v/>
      </c>
      <c r="T343" s="96" t="str">
        <f>IF(LEFT($V343,6)&lt;&gt;"",IF(COUNTIF(会員一覧!$E$4:$E$97,$V343),"メンバー",""),"")</f>
        <v/>
      </c>
      <c r="V343" s="150" t="str">
        <f t="shared" si="18"/>
        <v/>
      </c>
      <c r="W343" s="161" t="e">
        <f t="shared" si="19"/>
        <v>#VALUE!</v>
      </c>
    </row>
    <row r="344" spans="1:23">
      <c r="A344" s="94" t="str">
        <f t="shared" si="17"/>
        <v/>
      </c>
      <c r="B344" s="8"/>
      <c r="C344" s="152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S344" s="95" t="str">
        <f>IF(LEFT($V344,6)&lt;&gt;"",IF(COUNTIF(会員一覧!$E$4:$E$97,$V344),5,1),"")</f>
        <v/>
      </c>
      <c r="T344" s="96" t="str">
        <f>IF(LEFT($V344,6)&lt;&gt;"",IF(COUNTIF(会員一覧!$E$4:$E$97,$V344),"メンバー",""),"")</f>
        <v/>
      </c>
      <c r="V344" s="150" t="str">
        <f t="shared" si="18"/>
        <v/>
      </c>
      <c r="W344" s="161" t="e">
        <f t="shared" si="19"/>
        <v>#VALUE!</v>
      </c>
    </row>
    <row r="345" spans="1:23">
      <c r="A345" s="94" t="str">
        <f t="shared" si="17"/>
        <v/>
      </c>
      <c r="B345" s="8"/>
      <c r="C345" s="152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S345" s="95" t="str">
        <f>IF(LEFT($V345,6)&lt;&gt;"",IF(COUNTIF(会員一覧!$E$4:$E$97,$V345),5,1),"")</f>
        <v/>
      </c>
      <c r="T345" s="96" t="str">
        <f>IF(LEFT($V345,6)&lt;&gt;"",IF(COUNTIF(会員一覧!$E$4:$E$97,$V345),"メンバー",""),"")</f>
        <v/>
      </c>
      <c r="V345" s="150" t="str">
        <f t="shared" si="18"/>
        <v/>
      </c>
      <c r="W345" s="161" t="e">
        <f t="shared" si="19"/>
        <v>#VALUE!</v>
      </c>
    </row>
    <row r="346" spans="1:23">
      <c r="A346" s="94" t="str">
        <f t="shared" si="17"/>
        <v/>
      </c>
      <c r="B346" s="8"/>
      <c r="C346" s="152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S346" s="95" t="str">
        <f>IF(LEFT($V346,6)&lt;&gt;"",IF(COUNTIF(会員一覧!$E$4:$E$97,$V346),5,1),"")</f>
        <v/>
      </c>
      <c r="T346" s="96" t="str">
        <f>IF(LEFT($V346,6)&lt;&gt;"",IF(COUNTIF(会員一覧!$E$4:$E$97,$V346),"メンバー",""),"")</f>
        <v/>
      </c>
      <c r="V346" s="150" t="str">
        <f t="shared" si="18"/>
        <v/>
      </c>
      <c r="W346" s="161" t="e">
        <f t="shared" si="19"/>
        <v>#VALUE!</v>
      </c>
    </row>
    <row r="347" spans="1:23">
      <c r="A347" s="94" t="str">
        <f t="shared" si="17"/>
        <v/>
      </c>
      <c r="B347" s="8"/>
      <c r="C347" s="152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S347" s="95" t="str">
        <f>IF(LEFT($V347,6)&lt;&gt;"",IF(COUNTIF(会員一覧!$E$4:$E$97,$V347),5,1),"")</f>
        <v/>
      </c>
      <c r="T347" s="96" t="str">
        <f>IF(LEFT($V347,6)&lt;&gt;"",IF(COUNTIF(会員一覧!$E$4:$E$97,$V347),"メンバー",""),"")</f>
        <v/>
      </c>
      <c r="V347" s="150" t="str">
        <f t="shared" si="18"/>
        <v/>
      </c>
      <c r="W347" s="161" t="e">
        <f t="shared" si="19"/>
        <v>#VALUE!</v>
      </c>
    </row>
    <row r="348" spans="1:23">
      <c r="A348" s="94" t="str">
        <f t="shared" si="17"/>
        <v/>
      </c>
      <c r="B348" s="8"/>
      <c r="C348" s="152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S348" s="95" t="str">
        <f>IF(LEFT($V348,6)&lt;&gt;"",IF(COUNTIF(会員一覧!$E$4:$E$97,$V348),5,1),"")</f>
        <v/>
      </c>
      <c r="T348" s="96" t="str">
        <f>IF(LEFT($V348,6)&lt;&gt;"",IF(COUNTIF(会員一覧!$E$4:$E$97,$V348),"メンバー",""),"")</f>
        <v/>
      </c>
      <c r="V348" s="150" t="str">
        <f t="shared" si="18"/>
        <v/>
      </c>
      <c r="W348" s="161" t="e">
        <f t="shared" si="19"/>
        <v>#VALUE!</v>
      </c>
    </row>
    <row r="349" spans="1:23">
      <c r="A349" s="94" t="str">
        <f t="shared" si="17"/>
        <v/>
      </c>
      <c r="B349" s="8"/>
      <c r="C349" s="152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S349" s="95" t="str">
        <f>IF(LEFT($V349,6)&lt;&gt;"",IF(COUNTIF(会員一覧!$E$4:$E$97,$V349),5,1),"")</f>
        <v/>
      </c>
      <c r="T349" s="96" t="str">
        <f>IF(LEFT($V349,6)&lt;&gt;"",IF(COUNTIF(会員一覧!$E$4:$E$97,$V349),"メンバー",""),"")</f>
        <v/>
      </c>
      <c r="V349" s="150" t="str">
        <f t="shared" si="18"/>
        <v/>
      </c>
      <c r="W349" s="161" t="e">
        <f t="shared" si="19"/>
        <v>#VALUE!</v>
      </c>
    </row>
    <row r="350" spans="1:23">
      <c r="A350" s="94" t="str">
        <f t="shared" si="17"/>
        <v/>
      </c>
      <c r="B350" s="8"/>
      <c r="C350" s="152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S350" s="95" t="str">
        <f>IF(LEFT($V350,6)&lt;&gt;"",IF(COUNTIF(会員一覧!$E$4:$E$97,$V350),5,1),"")</f>
        <v/>
      </c>
      <c r="T350" s="96" t="str">
        <f>IF(LEFT($V350,6)&lt;&gt;"",IF(COUNTIF(会員一覧!$E$4:$E$97,$V350),"メンバー",""),"")</f>
        <v/>
      </c>
      <c r="V350" s="150" t="str">
        <f t="shared" si="18"/>
        <v/>
      </c>
      <c r="W350" s="161" t="e">
        <f t="shared" si="19"/>
        <v>#VALUE!</v>
      </c>
    </row>
    <row r="351" spans="1:23">
      <c r="A351" s="94" t="str">
        <f t="shared" si="17"/>
        <v/>
      </c>
      <c r="B351" s="8"/>
      <c r="C351" s="152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S351" s="95" t="str">
        <f>IF(LEFT($V351,6)&lt;&gt;"",IF(COUNTIF(会員一覧!$E$4:$E$97,$V351),5,1),"")</f>
        <v/>
      </c>
      <c r="T351" s="96" t="str">
        <f>IF(LEFT($V351,6)&lt;&gt;"",IF(COUNTIF(会員一覧!$E$4:$E$97,$V351),"メンバー",""),"")</f>
        <v/>
      </c>
      <c r="V351" s="150" t="str">
        <f t="shared" si="18"/>
        <v/>
      </c>
      <c r="W351" s="161" t="e">
        <f t="shared" si="19"/>
        <v>#VALUE!</v>
      </c>
    </row>
    <row r="352" spans="1:23">
      <c r="A352" s="94" t="str">
        <f t="shared" si="17"/>
        <v/>
      </c>
      <c r="B352" s="8"/>
      <c r="C352" s="152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S352" s="95" t="str">
        <f>IF(LEFT($V352,6)&lt;&gt;"",IF(COUNTIF(会員一覧!$E$4:$E$97,$V352),5,1),"")</f>
        <v/>
      </c>
      <c r="T352" s="96" t="str">
        <f>IF(LEFT($V352,6)&lt;&gt;"",IF(COUNTIF(会員一覧!$E$4:$E$97,$V352),"メンバー",""),"")</f>
        <v/>
      </c>
      <c r="V352" s="150" t="str">
        <f t="shared" si="18"/>
        <v/>
      </c>
      <c r="W352" s="161" t="e">
        <f t="shared" si="19"/>
        <v>#VALUE!</v>
      </c>
    </row>
    <row r="353" spans="1:23">
      <c r="A353" s="94" t="str">
        <f t="shared" si="17"/>
        <v/>
      </c>
      <c r="B353" s="8"/>
      <c r="C353" s="152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S353" s="95" t="str">
        <f>IF(LEFT($V353,6)&lt;&gt;"",IF(COUNTIF(会員一覧!$E$4:$E$97,$V353),5,1),"")</f>
        <v/>
      </c>
      <c r="T353" s="96" t="str">
        <f>IF(LEFT($V353,6)&lt;&gt;"",IF(COUNTIF(会員一覧!$E$4:$E$97,$V353),"メンバー",""),"")</f>
        <v/>
      </c>
      <c r="V353" s="150" t="str">
        <f t="shared" si="18"/>
        <v/>
      </c>
      <c r="W353" s="161" t="e">
        <f t="shared" si="19"/>
        <v>#VALUE!</v>
      </c>
    </row>
    <row r="354" spans="1:23">
      <c r="A354" s="94" t="str">
        <f t="shared" si="17"/>
        <v/>
      </c>
      <c r="B354" s="8"/>
      <c r="C354" s="152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S354" s="95" t="str">
        <f>IF(LEFT($V354,6)&lt;&gt;"",IF(COUNTIF(会員一覧!$E$4:$E$97,$V354),5,1),"")</f>
        <v/>
      </c>
      <c r="T354" s="96" t="str">
        <f>IF(LEFT($V354,6)&lt;&gt;"",IF(COUNTIF(会員一覧!$E$4:$E$97,$V354),"メンバー",""),"")</f>
        <v/>
      </c>
      <c r="V354" s="150" t="str">
        <f t="shared" si="18"/>
        <v/>
      </c>
      <c r="W354" s="161" t="e">
        <f t="shared" si="19"/>
        <v>#VALUE!</v>
      </c>
    </row>
    <row r="355" spans="1:23">
      <c r="A355" s="94" t="str">
        <f t="shared" si="17"/>
        <v/>
      </c>
      <c r="B355" s="8"/>
      <c r="C355" s="152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S355" s="95" t="str">
        <f>IF(LEFT($V355,6)&lt;&gt;"",IF(COUNTIF(会員一覧!$E$4:$E$97,$V355),5,1),"")</f>
        <v/>
      </c>
      <c r="T355" s="96" t="str">
        <f>IF(LEFT($V355,6)&lt;&gt;"",IF(COUNTIF(会員一覧!$E$4:$E$97,$V355),"メンバー",""),"")</f>
        <v/>
      </c>
      <c r="V355" s="150" t="str">
        <f t="shared" si="18"/>
        <v/>
      </c>
      <c r="W355" s="161" t="e">
        <f t="shared" si="19"/>
        <v>#VALUE!</v>
      </c>
    </row>
    <row r="356" spans="1:23">
      <c r="A356" s="94" t="str">
        <f t="shared" si="17"/>
        <v/>
      </c>
      <c r="B356" s="8"/>
      <c r="C356" s="152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S356" s="95" t="str">
        <f>IF(LEFT($V356,6)&lt;&gt;"",IF(COUNTIF(会員一覧!$E$4:$E$97,$V356),5,1),"")</f>
        <v/>
      </c>
      <c r="T356" s="96" t="str">
        <f>IF(LEFT($V356,6)&lt;&gt;"",IF(COUNTIF(会員一覧!$E$4:$E$97,$V356),"メンバー",""),"")</f>
        <v/>
      </c>
      <c r="V356" s="150" t="str">
        <f t="shared" si="18"/>
        <v/>
      </c>
      <c r="W356" s="161" t="e">
        <f t="shared" si="19"/>
        <v>#VALUE!</v>
      </c>
    </row>
    <row r="357" spans="1:23">
      <c r="A357" s="94" t="str">
        <f t="shared" si="17"/>
        <v/>
      </c>
      <c r="B357" s="8"/>
      <c r="C357" s="152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S357" s="95" t="str">
        <f>IF(LEFT($V357,6)&lt;&gt;"",IF(COUNTIF(会員一覧!$E$4:$E$97,$V357),5,1),"")</f>
        <v/>
      </c>
      <c r="T357" s="96" t="str">
        <f>IF(LEFT($V357,6)&lt;&gt;"",IF(COUNTIF(会員一覧!$E$4:$E$97,$V357),"メンバー",""),"")</f>
        <v/>
      </c>
      <c r="V357" s="150" t="str">
        <f t="shared" si="18"/>
        <v/>
      </c>
      <c r="W357" s="161" t="e">
        <f t="shared" si="19"/>
        <v>#VALUE!</v>
      </c>
    </row>
    <row r="358" spans="1:23">
      <c r="A358" s="94" t="str">
        <f t="shared" si="17"/>
        <v/>
      </c>
      <c r="B358" s="8"/>
      <c r="C358" s="152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S358" s="95" t="str">
        <f>IF(LEFT($V358,6)&lt;&gt;"",IF(COUNTIF(会員一覧!$E$4:$E$97,$V358),5,1),"")</f>
        <v/>
      </c>
      <c r="T358" s="96" t="str">
        <f>IF(LEFT($V358,6)&lt;&gt;"",IF(COUNTIF(会員一覧!$E$4:$E$97,$V358),"メンバー",""),"")</f>
        <v/>
      </c>
      <c r="V358" s="150" t="str">
        <f t="shared" si="18"/>
        <v/>
      </c>
      <c r="W358" s="161" t="e">
        <f t="shared" si="19"/>
        <v>#VALUE!</v>
      </c>
    </row>
    <row r="359" spans="1:23">
      <c r="A359" s="94" t="str">
        <f t="shared" si="17"/>
        <v/>
      </c>
      <c r="B359" s="8"/>
      <c r="C359" s="152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S359" s="95" t="str">
        <f>IF(LEFT($V359,6)&lt;&gt;"",IF(COUNTIF(会員一覧!$E$4:$E$97,$V359),5,1),"")</f>
        <v/>
      </c>
      <c r="T359" s="96" t="str">
        <f>IF(LEFT($V359,6)&lt;&gt;"",IF(COUNTIF(会員一覧!$E$4:$E$97,$V359),"メンバー",""),"")</f>
        <v/>
      </c>
      <c r="V359" s="150" t="str">
        <f t="shared" si="18"/>
        <v/>
      </c>
      <c r="W359" s="161" t="e">
        <f t="shared" si="19"/>
        <v>#VALUE!</v>
      </c>
    </row>
    <row r="360" spans="1:23">
      <c r="A360" s="94" t="str">
        <f t="shared" si="17"/>
        <v/>
      </c>
      <c r="B360" s="8"/>
      <c r="C360" s="152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S360" s="95" t="str">
        <f>IF(LEFT($V360,6)&lt;&gt;"",IF(COUNTIF(会員一覧!$E$4:$E$97,$V360),5,1),"")</f>
        <v/>
      </c>
      <c r="T360" s="96" t="str">
        <f>IF(LEFT($V360,6)&lt;&gt;"",IF(COUNTIF(会員一覧!$E$4:$E$97,$V360),"メンバー",""),"")</f>
        <v/>
      </c>
      <c r="V360" s="150" t="str">
        <f t="shared" si="18"/>
        <v/>
      </c>
      <c r="W360" s="161" t="e">
        <f t="shared" si="19"/>
        <v>#VALUE!</v>
      </c>
    </row>
    <row r="361" spans="1:23">
      <c r="A361" s="94" t="str">
        <f t="shared" si="17"/>
        <v/>
      </c>
      <c r="B361" s="8"/>
      <c r="C361" s="152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S361" s="95" t="str">
        <f>IF(LEFT($V361,6)&lt;&gt;"",IF(COUNTIF(会員一覧!$E$4:$E$97,$V361),5,1),"")</f>
        <v/>
      </c>
      <c r="T361" s="96" t="str">
        <f>IF(LEFT($V361,6)&lt;&gt;"",IF(COUNTIF(会員一覧!$E$4:$E$97,$V361),"メンバー",""),"")</f>
        <v/>
      </c>
      <c r="V361" s="150" t="str">
        <f t="shared" si="18"/>
        <v/>
      </c>
      <c r="W361" s="161" t="e">
        <f t="shared" si="19"/>
        <v>#VALUE!</v>
      </c>
    </row>
    <row r="362" spans="1:23">
      <c r="A362" s="94" t="str">
        <f t="shared" si="17"/>
        <v/>
      </c>
      <c r="B362" s="8"/>
      <c r="C362" s="152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S362" s="95" t="str">
        <f>IF(LEFT($V362,6)&lt;&gt;"",IF(COUNTIF(会員一覧!$E$4:$E$97,$V362),5,1),"")</f>
        <v/>
      </c>
      <c r="T362" s="96" t="str">
        <f>IF(LEFT($V362,6)&lt;&gt;"",IF(COUNTIF(会員一覧!$E$4:$E$97,$V362),"メンバー",""),"")</f>
        <v/>
      </c>
      <c r="V362" s="150" t="str">
        <f t="shared" si="18"/>
        <v/>
      </c>
      <c r="W362" s="161" t="e">
        <f t="shared" si="19"/>
        <v>#VALUE!</v>
      </c>
    </row>
    <row r="363" spans="1:23">
      <c r="A363" s="94" t="str">
        <f t="shared" si="17"/>
        <v/>
      </c>
      <c r="B363" s="8"/>
      <c r="C363" s="152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S363" s="95" t="str">
        <f>IF(LEFT($V363,6)&lt;&gt;"",IF(COUNTIF(会員一覧!$E$4:$E$97,$V363),5,1),"")</f>
        <v/>
      </c>
      <c r="T363" s="96" t="str">
        <f>IF(LEFT($V363,6)&lt;&gt;"",IF(COUNTIF(会員一覧!$E$4:$E$97,$V363),"メンバー",""),"")</f>
        <v/>
      </c>
      <c r="V363" s="150" t="str">
        <f t="shared" si="18"/>
        <v/>
      </c>
      <c r="W363" s="161" t="e">
        <f t="shared" si="19"/>
        <v>#VALUE!</v>
      </c>
    </row>
    <row r="364" spans="1:23">
      <c r="A364" s="94" t="str">
        <f t="shared" si="17"/>
        <v/>
      </c>
      <c r="B364" s="8"/>
      <c r="C364" s="152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S364" s="95" t="str">
        <f>IF(LEFT($V364,6)&lt;&gt;"",IF(COUNTIF(会員一覧!$E$4:$E$97,$V364),5,1),"")</f>
        <v/>
      </c>
      <c r="T364" s="96" t="str">
        <f>IF(LEFT($V364,6)&lt;&gt;"",IF(COUNTIF(会員一覧!$E$4:$E$97,$V364),"メンバー",""),"")</f>
        <v/>
      </c>
      <c r="V364" s="150" t="str">
        <f t="shared" si="18"/>
        <v/>
      </c>
      <c r="W364" s="161" t="e">
        <f t="shared" si="19"/>
        <v>#VALUE!</v>
      </c>
    </row>
    <row r="365" spans="1:23">
      <c r="A365" s="94" t="str">
        <f t="shared" si="17"/>
        <v/>
      </c>
      <c r="B365" s="8"/>
      <c r="C365" s="152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S365" s="95" t="str">
        <f>IF(LEFT($V365,6)&lt;&gt;"",IF(COUNTIF(会員一覧!$E$4:$E$97,$V365),5,1),"")</f>
        <v/>
      </c>
      <c r="T365" s="96" t="str">
        <f>IF(LEFT($V365,6)&lt;&gt;"",IF(COUNTIF(会員一覧!$E$4:$E$97,$V365),"メンバー",""),"")</f>
        <v/>
      </c>
      <c r="V365" s="150" t="str">
        <f t="shared" si="18"/>
        <v/>
      </c>
      <c r="W365" s="161" t="e">
        <f t="shared" si="19"/>
        <v>#VALUE!</v>
      </c>
    </row>
    <row r="366" spans="1:23">
      <c r="A366" s="94" t="str">
        <f t="shared" si="17"/>
        <v/>
      </c>
      <c r="B366" s="8"/>
      <c r="C366" s="152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S366" s="95" t="str">
        <f>IF(LEFT($V366,6)&lt;&gt;"",IF(COUNTIF(会員一覧!$E$4:$E$97,$V366),5,1),"")</f>
        <v/>
      </c>
      <c r="T366" s="96" t="str">
        <f>IF(LEFT($V366,6)&lt;&gt;"",IF(COUNTIF(会員一覧!$E$4:$E$97,$V366),"メンバー",""),"")</f>
        <v/>
      </c>
      <c r="V366" s="150" t="str">
        <f t="shared" si="18"/>
        <v/>
      </c>
      <c r="W366" s="161" t="e">
        <f t="shared" si="19"/>
        <v>#VALUE!</v>
      </c>
    </row>
    <row r="367" spans="1:23">
      <c r="A367" s="94" t="str">
        <f t="shared" si="17"/>
        <v/>
      </c>
      <c r="B367" s="8"/>
      <c r="C367" s="152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S367" s="95" t="str">
        <f>IF(LEFT($V367,6)&lt;&gt;"",IF(COUNTIF(会員一覧!$E$4:$E$97,$V367),5,1),"")</f>
        <v/>
      </c>
      <c r="T367" s="96" t="str">
        <f>IF(LEFT($V367,6)&lt;&gt;"",IF(COUNTIF(会員一覧!$E$4:$E$97,$V367),"メンバー",""),"")</f>
        <v/>
      </c>
      <c r="V367" s="150" t="str">
        <f t="shared" si="18"/>
        <v/>
      </c>
      <c r="W367" s="161" t="e">
        <f t="shared" si="19"/>
        <v>#VALUE!</v>
      </c>
    </row>
    <row r="368" spans="1:23">
      <c r="A368" s="94" t="str">
        <f t="shared" si="17"/>
        <v/>
      </c>
      <c r="B368" s="8"/>
      <c r="C368" s="152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S368" s="95" t="str">
        <f>IF(LEFT($V368,6)&lt;&gt;"",IF(COUNTIF(会員一覧!$E$4:$E$97,$V368),5,1),"")</f>
        <v/>
      </c>
      <c r="T368" s="96" t="str">
        <f>IF(LEFT($V368,6)&lt;&gt;"",IF(COUNTIF(会員一覧!$E$4:$E$97,$V368),"メンバー",""),"")</f>
        <v/>
      </c>
      <c r="V368" s="150" t="str">
        <f t="shared" si="18"/>
        <v/>
      </c>
      <c r="W368" s="161" t="e">
        <f t="shared" si="19"/>
        <v>#VALUE!</v>
      </c>
    </row>
    <row r="369" spans="1:23">
      <c r="A369" s="94" t="str">
        <f t="shared" si="17"/>
        <v/>
      </c>
      <c r="B369" s="8"/>
      <c r="C369" s="152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S369" s="95" t="str">
        <f>IF(LEFT($V369,6)&lt;&gt;"",IF(COUNTIF(会員一覧!$E$4:$E$97,$V369),5,1),"")</f>
        <v/>
      </c>
      <c r="T369" s="96" t="str">
        <f>IF(LEFT($V369,6)&lt;&gt;"",IF(COUNTIF(会員一覧!$E$4:$E$97,$V369),"メンバー",""),"")</f>
        <v/>
      </c>
      <c r="V369" s="150" t="str">
        <f t="shared" si="18"/>
        <v/>
      </c>
      <c r="W369" s="161" t="e">
        <f t="shared" si="19"/>
        <v>#VALUE!</v>
      </c>
    </row>
    <row r="370" spans="1:23">
      <c r="A370" s="94" t="str">
        <f t="shared" si="17"/>
        <v/>
      </c>
      <c r="B370" s="8"/>
      <c r="C370" s="152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S370" s="95" t="str">
        <f>IF(LEFT($V370,6)&lt;&gt;"",IF(COUNTIF(会員一覧!$E$4:$E$97,$V370),5,1),"")</f>
        <v/>
      </c>
      <c r="T370" s="96" t="str">
        <f>IF(LEFT($V370,6)&lt;&gt;"",IF(COUNTIF(会員一覧!$E$4:$E$97,$V370),"メンバー",""),"")</f>
        <v/>
      </c>
      <c r="V370" s="150" t="str">
        <f t="shared" si="18"/>
        <v/>
      </c>
      <c r="W370" s="161" t="e">
        <f t="shared" si="19"/>
        <v>#VALUE!</v>
      </c>
    </row>
    <row r="371" spans="1:23">
      <c r="A371" s="94" t="str">
        <f t="shared" si="17"/>
        <v/>
      </c>
      <c r="B371" s="8"/>
      <c r="C371" s="152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S371" s="95" t="str">
        <f>IF(LEFT($V371,6)&lt;&gt;"",IF(COUNTIF(会員一覧!$E$4:$E$97,$V371),5,1),"")</f>
        <v/>
      </c>
      <c r="T371" s="96" t="str">
        <f>IF(LEFT($V371,6)&lt;&gt;"",IF(COUNTIF(会員一覧!$E$4:$E$97,$V371),"メンバー",""),"")</f>
        <v/>
      </c>
      <c r="V371" s="150" t="str">
        <f t="shared" si="18"/>
        <v/>
      </c>
      <c r="W371" s="161" t="e">
        <f t="shared" si="19"/>
        <v>#VALUE!</v>
      </c>
    </row>
    <row r="372" spans="1:23">
      <c r="A372" s="94" t="str">
        <f t="shared" si="17"/>
        <v/>
      </c>
      <c r="B372" s="8"/>
      <c r="C372" s="152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S372" s="95" t="str">
        <f>IF(LEFT($V372,6)&lt;&gt;"",IF(COUNTIF(会員一覧!$E$4:$E$97,$V372),5,1),"")</f>
        <v/>
      </c>
      <c r="T372" s="96" t="str">
        <f>IF(LEFT($V372,6)&lt;&gt;"",IF(COUNTIF(会員一覧!$E$4:$E$97,$V372),"メンバー",""),"")</f>
        <v/>
      </c>
      <c r="V372" s="150" t="str">
        <f t="shared" si="18"/>
        <v/>
      </c>
      <c r="W372" s="161" t="e">
        <f t="shared" si="19"/>
        <v>#VALUE!</v>
      </c>
    </row>
    <row r="373" spans="1:23">
      <c r="A373" s="94" t="str">
        <f t="shared" si="17"/>
        <v/>
      </c>
      <c r="B373" s="8"/>
      <c r="C373" s="152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S373" s="95" t="str">
        <f>IF(LEFT($V373,6)&lt;&gt;"",IF(COUNTIF(会員一覧!$E$4:$E$97,$V373),5,1),"")</f>
        <v/>
      </c>
      <c r="T373" s="96" t="str">
        <f>IF(LEFT($V373,6)&lt;&gt;"",IF(COUNTIF(会員一覧!$E$4:$E$97,$V373),"メンバー",""),"")</f>
        <v/>
      </c>
      <c r="V373" s="150" t="str">
        <f t="shared" si="18"/>
        <v/>
      </c>
      <c r="W373" s="161" t="e">
        <f t="shared" si="19"/>
        <v>#VALUE!</v>
      </c>
    </row>
    <row r="374" spans="1:23">
      <c r="A374" s="94" t="str">
        <f t="shared" si="17"/>
        <v/>
      </c>
      <c r="B374" s="8"/>
      <c r="C374" s="152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S374" s="95" t="str">
        <f>IF(LEFT($V374,6)&lt;&gt;"",IF(COUNTIF(会員一覧!$E$4:$E$97,$V374),5,1),"")</f>
        <v/>
      </c>
      <c r="T374" s="96" t="str">
        <f>IF(LEFT($V374,6)&lt;&gt;"",IF(COUNTIF(会員一覧!$E$4:$E$97,$V374),"メンバー",""),"")</f>
        <v/>
      </c>
      <c r="V374" s="150" t="str">
        <f t="shared" si="18"/>
        <v/>
      </c>
      <c r="W374" s="161" t="e">
        <f t="shared" si="19"/>
        <v>#VALUE!</v>
      </c>
    </row>
    <row r="375" spans="1:23">
      <c r="A375" s="94" t="str">
        <f t="shared" si="17"/>
        <v/>
      </c>
      <c r="B375" s="8"/>
      <c r="C375" s="152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S375" s="95" t="str">
        <f>IF(LEFT($V375,6)&lt;&gt;"",IF(COUNTIF(会員一覧!$E$4:$E$97,$V375),5,1),"")</f>
        <v/>
      </c>
      <c r="T375" s="96" t="str">
        <f>IF(LEFT($V375,6)&lt;&gt;"",IF(COUNTIF(会員一覧!$E$4:$E$97,$V375),"メンバー",""),"")</f>
        <v/>
      </c>
      <c r="V375" s="150" t="str">
        <f t="shared" si="18"/>
        <v/>
      </c>
      <c r="W375" s="161" t="e">
        <f t="shared" si="19"/>
        <v>#VALUE!</v>
      </c>
    </row>
    <row r="376" spans="1:23">
      <c r="A376" s="94" t="str">
        <f t="shared" si="17"/>
        <v/>
      </c>
      <c r="B376" s="8"/>
      <c r="C376" s="152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S376" s="95" t="str">
        <f>IF(LEFT($V376,6)&lt;&gt;"",IF(COUNTIF(会員一覧!$E$4:$E$97,$V376),5,1),"")</f>
        <v/>
      </c>
      <c r="T376" s="96" t="str">
        <f>IF(LEFT($V376,6)&lt;&gt;"",IF(COUNTIF(会員一覧!$E$4:$E$97,$V376),"メンバー",""),"")</f>
        <v/>
      </c>
      <c r="V376" s="150" t="str">
        <f t="shared" si="18"/>
        <v/>
      </c>
      <c r="W376" s="161" t="e">
        <f t="shared" si="19"/>
        <v>#VALUE!</v>
      </c>
    </row>
    <row r="377" spans="1:23">
      <c r="A377" s="94" t="str">
        <f t="shared" si="17"/>
        <v/>
      </c>
      <c r="B377" s="8"/>
      <c r="C377" s="152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S377" s="95" t="str">
        <f>IF(LEFT($V377,6)&lt;&gt;"",IF(COUNTIF(会員一覧!$E$4:$E$97,$V377),5,1),"")</f>
        <v/>
      </c>
      <c r="T377" s="96" t="str">
        <f>IF(LEFT($V377,6)&lt;&gt;"",IF(COUNTIF(会員一覧!$E$4:$E$97,$V377),"メンバー",""),"")</f>
        <v/>
      </c>
      <c r="V377" s="150" t="str">
        <f t="shared" si="18"/>
        <v/>
      </c>
      <c r="W377" s="161" t="e">
        <f t="shared" si="19"/>
        <v>#VALUE!</v>
      </c>
    </row>
    <row r="378" spans="1:23">
      <c r="A378" s="94" t="str">
        <f t="shared" si="17"/>
        <v/>
      </c>
      <c r="B378" s="8"/>
      <c r="C378" s="152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S378" s="95" t="str">
        <f>IF(LEFT($V378,6)&lt;&gt;"",IF(COUNTIF(会員一覧!$E$4:$E$97,$V378),5,1),"")</f>
        <v/>
      </c>
      <c r="T378" s="96" t="str">
        <f>IF(LEFT($V378,6)&lt;&gt;"",IF(COUNTIF(会員一覧!$E$4:$E$97,$V378),"メンバー",""),"")</f>
        <v/>
      </c>
      <c r="V378" s="150" t="str">
        <f t="shared" si="18"/>
        <v/>
      </c>
      <c r="W378" s="161" t="e">
        <f t="shared" si="19"/>
        <v>#VALUE!</v>
      </c>
    </row>
    <row r="379" spans="1:23">
      <c r="A379" s="94" t="str">
        <f t="shared" si="17"/>
        <v/>
      </c>
      <c r="B379" s="8"/>
      <c r="C379" s="152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S379" s="95" t="str">
        <f>IF(LEFT($V379,6)&lt;&gt;"",IF(COUNTIF(会員一覧!$E$4:$E$97,$V379),5,1),"")</f>
        <v/>
      </c>
      <c r="T379" s="96" t="str">
        <f>IF(LEFT($V379,6)&lt;&gt;"",IF(COUNTIF(会員一覧!$E$4:$E$97,$V379),"メンバー",""),"")</f>
        <v/>
      </c>
      <c r="V379" s="150" t="str">
        <f t="shared" si="18"/>
        <v/>
      </c>
      <c r="W379" s="161" t="e">
        <f t="shared" si="19"/>
        <v>#VALUE!</v>
      </c>
    </row>
    <row r="380" spans="1:23">
      <c r="A380" s="94" t="str">
        <f t="shared" si="17"/>
        <v/>
      </c>
      <c r="B380" s="8"/>
      <c r="C380" s="152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S380" s="95" t="str">
        <f>IF(LEFT($V380,6)&lt;&gt;"",IF(COUNTIF(会員一覧!$E$4:$E$97,$V380),5,1),"")</f>
        <v/>
      </c>
      <c r="T380" s="96" t="str">
        <f>IF(LEFT($V380,6)&lt;&gt;"",IF(COUNTIF(会員一覧!$E$4:$E$97,$V380),"メンバー",""),"")</f>
        <v/>
      </c>
      <c r="V380" s="150" t="str">
        <f t="shared" si="18"/>
        <v/>
      </c>
      <c r="W380" s="161" t="e">
        <f t="shared" si="19"/>
        <v>#VALUE!</v>
      </c>
    </row>
    <row r="381" spans="1:23">
      <c r="A381" s="94" t="str">
        <f t="shared" si="17"/>
        <v/>
      </c>
      <c r="B381" s="8"/>
      <c r="C381" s="152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S381" s="95" t="str">
        <f>IF(LEFT($V381,6)&lt;&gt;"",IF(COUNTIF(会員一覧!$E$4:$E$97,$V381),5,1),"")</f>
        <v/>
      </c>
      <c r="T381" s="96" t="str">
        <f>IF(LEFT($V381,6)&lt;&gt;"",IF(COUNTIF(会員一覧!$E$4:$E$97,$V381),"メンバー",""),"")</f>
        <v/>
      </c>
      <c r="V381" s="150" t="str">
        <f t="shared" si="18"/>
        <v/>
      </c>
      <c r="W381" s="161" t="e">
        <f t="shared" si="19"/>
        <v>#VALUE!</v>
      </c>
    </row>
    <row r="382" spans="1:23">
      <c r="A382" s="94" t="str">
        <f t="shared" si="17"/>
        <v/>
      </c>
      <c r="B382" s="8"/>
      <c r="C382" s="152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S382" s="95" t="str">
        <f>IF(LEFT($V382,6)&lt;&gt;"",IF(COUNTIF(会員一覧!$E$4:$E$97,$V382),5,1),"")</f>
        <v/>
      </c>
      <c r="T382" s="96" t="str">
        <f>IF(LEFT($V382,6)&lt;&gt;"",IF(COUNTIF(会員一覧!$E$4:$E$97,$V382),"メンバー",""),"")</f>
        <v/>
      </c>
      <c r="V382" s="150" t="str">
        <f t="shared" si="18"/>
        <v/>
      </c>
      <c r="W382" s="161" t="e">
        <f t="shared" si="19"/>
        <v>#VALUE!</v>
      </c>
    </row>
    <row r="383" spans="1:23">
      <c r="A383" s="94" t="str">
        <f t="shared" si="17"/>
        <v/>
      </c>
      <c r="B383" s="8"/>
      <c r="C383" s="152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S383" s="95" t="str">
        <f>IF(LEFT($V383,6)&lt;&gt;"",IF(COUNTIF(会員一覧!$E$4:$E$97,$V383),5,1),"")</f>
        <v/>
      </c>
      <c r="T383" s="96" t="str">
        <f>IF(LEFT($V383,6)&lt;&gt;"",IF(COUNTIF(会員一覧!$E$4:$E$97,$V383),"メンバー",""),"")</f>
        <v/>
      </c>
      <c r="V383" s="150" t="str">
        <f t="shared" si="18"/>
        <v/>
      </c>
      <c r="W383" s="161" t="e">
        <f t="shared" si="19"/>
        <v>#VALUE!</v>
      </c>
    </row>
    <row r="384" spans="1:23">
      <c r="A384" s="94" t="str">
        <f t="shared" si="17"/>
        <v/>
      </c>
      <c r="B384" s="8"/>
      <c r="C384" s="152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S384" s="95" t="str">
        <f>IF(LEFT($V384,6)&lt;&gt;"",IF(COUNTIF(会員一覧!$E$4:$E$97,$V384),5,1),"")</f>
        <v/>
      </c>
      <c r="T384" s="96" t="str">
        <f>IF(LEFT($V384,6)&lt;&gt;"",IF(COUNTIF(会員一覧!$E$4:$E$97,$V384),"メンバー",""),"")</f>
        <v/>
      </c>
      <c r="V384" s="150" t="str">
        <f t="shared" si="18"/>
        <v/>
      </c>
      <c r="W384" s="161" t="e">
        <f t="shared" si="19"/>
        <v>#VALUE!</v>
      </c>
    </row>
    <row r="385" spans="1:23">
      <c r="A385" s="94" t="str">
        <f t="shared" si="17"/>
        <v/>
      </c>
      <c r="B385" s="8"/>
      <c r="C385" s="152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S385" s="95" t="str">
        <f>IF(LEFT($V385,6)&lt;&gt;"",IF(COUNTIF(会員一覧!$E$4:$E$97,$V385),5,1),"")</f>
        <v/>
      </c>
      <c r="T385" s="96" t="str">
        <f>IF(LEFT($V385,6)&lt;&gt;"",IF(COUNTIF(会員一覧!$E$4:$E$97,$V385),"メンバー",""),"")</f>
        <v/>
      </c>
      <c r="V385" s="150" t="str">
        <f t="shared" si="18"/>
        <v/>
      </c>
      <c r="W385" s="161" t="e">
        <f t="shared" si="19"/>
        <v>#VALUE!</v>
      </c>
    </row>
    <row r="386" spans="1:23">
      <c r="A386" s="94" t="str">
        <f t="shared" si="17"/>
        <v/>
      </c>
      <c r="B386" s="8"/>
      <c r="C386" s="152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S386" s="95" t="str">
        <f>IF(LEFT($V386,6)&lt;&gt;"",IF(COUNTIF(会員一覧!$E$4:$E$97,$V386),5,1),"")</f>
        <v/>
      </c>
      <c r="T386" s="96" t="str">
        <f>IF(LEFT($V386,6)&lt;&gt;"",IF(COUNTIF(会員一覧!$E$4:$E$97,$V386),"メンバー",""),"")</f>
        <v/>
      </c>
      <c r="V386" s="150" t="str">
        <f t="shared" si="18"/>
        <v/>
      </c>
      <c r="W386" s="161" t="e">
        <f t="shared" si="19"/>
        <v>#VALUE!</v>
      </c>
    </row>
    <row r="387" spans="1:23">
      <c r="A387" s="94" t="str">
        <f t="shared" si="17"/>
        <v/>
      </c>
      <c r="B387" s="8"/>
      <c r="C387" s="152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S387" s="95" t="str">
        <f>IF(LEFT($V387,6)&lt;&gt;"",IF(COUNTIF(会員一覧!$E$4:$E$97,$V387),5,1),"")</f>
        <v/>
      </c>
      <c r="T387" s="96" t="str">
        <f>IF(LEFT($V387,6)&lt;&gt;"",IF(COUNTIF(会員一覧!$E$4:$E$97,$V387),"メンバー",""),"")</f>
        <v/>
      </c>
      <c r="V387" s="150" t="str">
        <f t="shared" si="18"/>
        <v/>
      </c>
      <c r="W387" s="161" t="e">
        <f t="shared" si="19"/>
        <v>#VALUE!</v>
      </c>
    </row>
    <row r="388" spans="1:23">
      <c r="A388" s="94" t="str">
        <f t="shared" si="17"/>
        <v/>
      </c>
      <c r="B388" s="8"/>
      <c r="C388" s="152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S388" s="95" t="str">
        <f>IF(LEFT($V388,6)&lt;&gt;"",IF(COUNTIF(会員一覧!$E$4:$E$97,$V388),5,1),"")</f>
        <v/>
      </c>
      <c r="T388" s="96" t="str">
        <f>IF(LEFT($V388,6)&lt;&gt;"",IF(COUNTIF(会員一覧!$E$4:$E$97,$V388),"メンバー",""),"")</f>
        <v/>
      </c>
      <c r="V388" s="150" t="str">
        <f t="shared" si="18"/>
        <v/>
      </c>
      <c r="W388" s="161" t="e">
        <f t="shared" si="19"/>
        <v>#VALUE!</v>
      </c>
    </row>
    <row r="389" spans="1:23">
      <c r="A389" s="94" t="str">
        <f t="shared" si="17"/>
        <v/>
      </c>
      <c r="B389" s="8"/>
      <c r="C389" s="152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S389" s="95" t="str">
        <f>IF(LEFT($V389,6)&lt;&gt;"",IF(COUNTIF(会員一覧!$E$4:$E$97,$V389),5,1),"")</f>
        <v/>
      </c>
      <c r="T389" s="96" t="str">
        <f>IF(LEFT($V389,6)&lt;&gt;"",IF(COUNTIF(会員一覧!$E$4:$E$97,$V389),"メンバー",""),"")</f>
        <v/>
      </c>
      <c r="V389" s="150" t="str">
        <f t="shared" si="18"/>
        <v/>
      </c>
      <c r="W389" s="161" t="e">
        <f t="shared" si="19"/>
        <v>#VALUE!</v>
      </c>
    </row>
    <row r="390" spans="1:23">
      <c r="A390" s="94" t="str">
        <f t="shared" si="17"/>
        <v/>
      </c>
      <c r="B390" s="8"/>
      <c r="C390" s="152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S390" s="95" t="str">
        <f>IF(LEFT($V390,6)&lt;&gt;"",IF(COUNTIF(会員一覧!$E$4:$E$97,$V390),5,1),"")</f>
        <v/>
      </c>
      <c r="T390" s="96" t="str">
        <f>IF(LEFT($V390,6)&lt;&gt;"",IF(COUNTIF(会員一覧!$E$4:$E$97,$V390),"メンバー",""),"")</f>
        <v/>
      </c>
      <c r="V390" s="150" t="str">
        <f t="shared" si="18"/>
        <v/>
      </c>
      <c r="W390" s="161" t="e">
        <f t="shared" si="19"/>
        <v>#VALUE!</v>
      </c>
    </row>
    <row r="391" spans="1:23">
      <c r="A391" s="94" t="str">
        <f t="shared" si="17"/>
        <v/>
      </c>
      <c r="B391" s="8"/>
      <c r="C391" s="152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S391" s="95" t="str">
        <f>IF(LEFT($V391,6)&lt;&gt;"",IF(COUNTIF(会員一覧!$E$4:$E$97,$V391),5,1),"")</f>
        <v/>
      </c>
      <c r="T391" s="96" t="str">
        <f>IF(LEFT($V391,6)&lt;&gt;"",IF(COUNTIF(会員一覧!$E$4:$E$97,$V391),"メンバー",""),"")</f>
        <v/>
      </c>
      <c r="V391" s="150" t="str">
        <f t="shared" si="18"/>
        <v/>
      </c>
      <c r="W391" s="161" t="e">
        <f t="shared" si="19"/>
        <v>#VALUE!</v>
      </c>
    </row>
    <row r="392" spans="1:23">
      <c r="A392" s="94" t="str">
        <f t="shared" si="17"/>
        <v/>
      </c>
      <c r="B392" s="8"/>
      <c r="C392" s="152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S392" s="95" t="str">
        <f>IF(LEFT($V392,6)&lt;&gt;"",IF(COUNTIF(会員一覧!$E$4:$E$97,$V392),5,1),"")</f>
        <v/>
      </c>
      <c r="T392" s="96" t="str">
        <f>IF(LEFT($V392,6)&lt;&gt;"",IF(COUNTIF(会員一覧!$E$4:$E$97,$V392),"メンバー",""),"")</f>
        <v/>
      </c>
      <c r="V392" s="150" t="str">
        <f t="shared" si="18"/>
        <v/>
      </c>
      <c r="W392" s="161" t="e">
        <f t="shared" si="19"/>
        <v>#VALUE!</v>
      </c>
    </row>
    <row r="393" spans="1:23">
      <c r="A393" s="94" t="str">
        <f t="shared" si="17"/>
        <v/>
      </c>
      <c r="B393" s="8"/>
      <c r="C393" s="152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S393" s="95" t="str">
        <f>IF(LEFT($V393,6)&lt;&gt;"",IF(COUNTIF(会員一覧!$E$4:$E$97,$V393),5,1),"")</f>
        <v/>
      </c>
      <c r="T393" s="96" t="str">
        <f>IF(LEFT($V393,6)&lt;&gt;"",IF(COUNTIF(会員一覧!$E$4:$E$97,$V393),"メンバー",""),"")</f>
        <v/>
      </c>
      <c r="V393" s="150" t="str">
        <f t="shared" si="18"/>
        <v/>
      </c>
      <c r="W393" s="161" t="e">
        <f t="shared" si="19"/>
        <v>#VALUE!</v>
      </c>
    </row>
    <row r="394" spans="1:23">
      <c r="A394" s="94" t="str">
        <f t="shared" si="17"/>
        <v/>
      </c>
      <c r="B394" s="8"/>
      <c r="C394" s="152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S394" s="95" t="str">
        <f>IF(LEFT($V394,6)&lt;&gt;"",IF(COUNTIF(会員一覧!$E$4:$E$97,$V394),5,1),"")</f>
        <v/>
      </c>
      <c r="T394" s="96" t="str">
        <f>IF(LEFT($V394,6)&lt;&gt;"",IF(COUNTIF(会員一覧!$E$4:$E$97,$V394),"メンバー",""),"")</f>
        <v/>
      </c>
      <c r="V394" s="150" t="str">
        <f t="shared" si="18"/>
        <v/>
      </c>
      <c r="W394" s="161" t="e">
        <f t="shared" si="19"/>
        <v>#VALUE!</v>
      </c>
    </row>
    <row r="395" spans="1:23">
      <c r="A395" s="94" t="str">
        <f t="shared" ref="A395:A458" si="20">IF($V395&lt;&gt;"",IF(COUNTIF($V$10:$V$930,$V395)&gt;1,"重複",""),"")</f>
        <v/>
      </c>
      <c r="B395" s="8"/>
      <c r="C395" s="152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S395" s="95" t="str">
        <f>IF(LEFT($V395,6)&lt;&gt;"",IF(COUNTIF(会員一覧!$E$4:$E$97,$V395),5,1),"")</f>
        <v/>
      </c>
      <c r="T395" s="96" t="str">
        <f>IF(LEFT($V395,6)&lt;&gt;"",IF(COUNTIF(会員一覧!$E$4:$E$97,$V395),"メンバー",""),"")</f>
        <v/>
      </c>
      <c r="V395" s="150" t="str">
        <f t="shared" ref="V395:V458" si="21">LEFT(B395,6)</f>
        <v/>
      </c>
      <c r="W395" s="161" t="e">
        <f t="shared" ref="W395:W458" si="22">ASC(G395)+0</f>
        <v>#VALUE!</v>
      </c>
    </row>
    <row r="396" spans="1:23">
      <c r="A396" s="94" t="str">
        <f t="shared" si="20"/>
        <v/>
      </c>
      <c r="B396" s="8"/>
      <c r="C396" s="152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S396" s="95" t="str">
        <f>IF(LEFT($V396,6)&lt;&gt;"",IF(COUNTIF(会員一覧!$E$4:$E$97,$V396),5,1),"")</f>
        <v/>
      </c>
      <c r="T396" s="96" t="str">
        <f>IF(LEFT($V396,6)&lt;&gt;"",IF(COUNTIF(会員一覧!$E$4:$E$97,$V396),"メンバー",""),"")</f>
        <v/>
      </c>
      <c r="V396" s="150" t="str">
        <f t="shared" si="21"/>
        <v/>
      </c>
      <c r="W396" s="161" t="e">
        <f t="shared" si="22"/>
        <v>#VALUE!</v>
      </c>
    </row>
    <row r="397" spans="1:23">
      <c r="A397" s="94" t="str">
        <f t="shared" si="20"/>
        <v/>
      </c>
      <c r="B397" s="8"/>
      <c r="C397" s="152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S397" s="95" t="str">
        <f>IF(LEFT($V397,6)&lt;&gt;"",IF(COUNTIF(会員一覧!$E$4:$E$97,$V397),5,1),"")</f>
        <v/>
      </c>
      <c r="T397" s="96" t="str">
        <f>IF(LEFT($V397,6)&lt;&gt;"",IF(COUNTIF(会員一覧!$E$4:$E$97,$V397),"メンバー",""),"")</f>
        <v/>
      </c>
      <c r="V397" s="150" t="str">
        <f t="shared" si="21"/>
        <v/>
      </c>
      <c r="W397" s="161" t="e">
        <f t="shared" si="22"/>
        <v>#VALUE!</v>
      </c>
    </row>
    <row r="398" spans="1:23">
      <c r="A398" s="94" t="str">
        <f t="shared" si="20"/>
        <v/>
      </c>
      <c r="B398" s="8"/>
      <c r="C398" s="152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S398" s="95" t="str">
        <f>IF(LEFT($V398,6)&lt;&gt;"",IF(COUNTIF(会員一覧!$E$4:$E$97,$V398),5,1),"")</f>
        <v/>
      </c>
      <c r="T398" s="96" t="str">
        <f>IF(LEFT($V398,6)&lt;&gt;"",IF(COUNTIF(会員一覧!$E$4:$E$97,$V398),"メンバー",""),"")</f>
        <v/>
      </c>
      <c r="V398" s="150" t="str">
        <f t="shared" si="21"/>
        <v/>
      </c>
      <c r="W398" s="161" t="e">
        <f t="shared" si="22"/>
        <v>#VALUE!</v>
      </c>
    </row>
    <row r="399" spans="1:23">
      <c r="A399" s="94" t="str">
        <f t="shared" si="20"/>
        <v/>
      </c>
      <c r="B399" s="8"/>
      <c r="C399" s="152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S399" s="95" t="str">
        <f>IF(LEFT($V399,6)&lt;&gt;"",IF(COUNTIF(会員一覧!$E$4:$E$97,$V399),5,1),"")</f>
        <v/>
      </c>
      <c r="T399" s="96" t="str">
        <f>IF(LEFT($V399,6)&lt;&gt;"",IF(COUNTIF(会員一覧!$E$4:$E$97,$V399),"メンバー",""),"")</f>
        <v/>
      </c>
      <c r="V399" s="150" t="str">
        <f t="shared" si="21"/>
        <v/>
      </c>
      <c r="W399" s="161" t="e">
        <f t="shared" si="22"/>
        <v>#VALUE!</v>
      </c>
    </row>
    <row r="400" spans="1:23">
      <c r="A400" s="94" t="str">
        <f t="shared" si="20"/>
        <v/>
      </c>
      <c r="B400" s="8"/>
      <c r="C400" s="152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S400" s="95" t="str">
        <f>IF(LEFT($V400,6)&lt;&gt;"",IF(COUNTIF(会員一覧!$E$4:$E$97,$V400),5,1),"")</f>
        <v/>
      </c>
      <c r="T400" s="96" t="str">
        <f>IF(LEFT($V400,6)&lt;&gt;"",IF(COUNTIF(会員一覧!$E$4:$E$97,$V400),"メンバー",""),"")</f>
        <v/>
      </c>
      <c r="V400" s="150" t="str">
        <f t="shared" si="21"/>
        <v/>
      </c>
      <c r="W400" s="161" t="e">
        <f t="shared" si="22"/>
        <v>#VALUE!</v>
      </c>
    </row>
    <row r="401" spans="1:23">
      <c r="A401" s="94" t="str">
        <f t="shared" si="20"/>
        <v/>
      </c>
      <c r="B401" s="8"/>
      <c r="C401" s="152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S401" s="95" t="str">
        <f>IF(LEFT($V401,6)&lt;&gt;"",IF(COUNTIF(会員一覧!$E$4:$E$97,$V401),5,1),"")</f>
        <v/>
      </c>
      <c r="T401" s="96" t="str">
        <f>IF(LEFT($V401,6)&lt;&gt;"",IF(COUNTIF(会員一覧!$E$4:$E$97,$V401),"メンバー",""),"")</f>
        <v/>
      </c>
      <c r="V401" s="150" t="str">
        <f t="shared" si="21"/>
        <v/>
      </c>
      <c r="W401" s="161" t="e">
        <f t="shared" si="22"/>
        <v>#VALUE!</v>
      </c>
    </row>
    <row r="402" spans="1:23">
      <c r="A402" s="94" t="str">
        <f t="shared" si="20"/>
        <v/>
      </c>
      <c r="B402" s="8"/>
      <c r="C402" s="152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S402" s="95" t="str">
        <f>IF(LEFT($V402,6)&lt;&gt;"",IF(COUNTIF(会員一覧!$E$4:$E$97,$V402),5,1),"")</f>
        <v/>
      </c>
      <c r="T402" s="96" t="str">
        <f>IF(LEFT($V402,6)&lt;&gt;"",IF(COUNTIF(会員一覧!$E$4:$E$97,$V402),"メンバー",""),"")</f>
        <v/>
      </c>
      <c r="V402" s="150" t="str">
        <f t="shared" si="21"/>
        <v/>
      </c>
      <c r="W402" s="161" t="e">
        <f t="shared" si="22"/>
        <v>#VALUE!</v>
      </c>
    </row>
    <row r="403" spans="1:23">
      <c r="A403" s="94" t="str">
        <f t="shared" si="20"/>
        <v/>
      </c>
      <c r="B403" s="8"/>
      <c r="C403" s="152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S403" s="95" t="str">
        <f>IF(LEFT($V403,6)&lt;&gt;"",IF(COUNTIF(会員一覧!$E$4:$E$97,$V403),5,1),"")</f>
        <v/>
      </c>
      <c r="T403" s="96" t="str">
        <f>IF(LEFT($V403,6)&lt;&gt;"",IF(COUNTIF(会員一覧!$E$4:$E$97,$V403),"メンバー",""),"")</f>
        <v/>
      </c>
      <c r="V403" s="150" t="str">
        <f t="shared" si="21"/>
        <v/>
      </c>
      <c r="W403" s="161" t="e">
        <f t="shared" si="22"/>
        <v>#VALUE!</v>
      </c>
    </row>
    <row r="404" spans="1:23">
      <c r="A404" s="94" t="str">
        <f t="shared" si="20"/>
        <v/>
      </c>
      <c r="B404" s="8"/>
      <c r="C404" s="152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S404" s="95" t="str">
        <f>IF(LEFT($V404,6)&lt;&gt;"",IF(COUNTIF(会員一覧!$E$4:$E$97,$V404),5,1),"")</f>
        <v/>
      </c>
      <c r="T404" s="96" t="str">
        <f>IF(LEFT($V404,6)&lt;&gt;"",IF(COUNTIF(会員一覧!$E$4:$E$97,$V404),"メンバー",""),"")</f>
        <v/>
      </c>
      <c r="V404" s="150" t="str">
        <f t="shared" si="21"/>
        <v/>
      </c>
      <c r="W404" s="161" t="e">
        <f t="shared" si="22"/>
        <v>#VALUE!</v>
      </c>
    </row>
    <row r="405" spans="1:23">
      <c r="A405" s="94" t="str">
        <f t="shared" si="20"/>
        <v/>
      </c>
      <c r="B405" s="8"/>
      <c r="C405" s="152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S405" s="95" t="str">
        <f>IF(LEFT($V405,6)&lt;&gt;"",IF(COUNTIF(会員一覧!$E$4:$E$97,$V405),5,1),"")</f>
        <v/>
      </c>
      <c r="T405" s="96" t="str">
        <f>IF(LEFT($V405,6)&lt;&gt;"",IF(COUNTIF(会員一覧!$E$4:$E$97,$V405),"メンバー",""),"")</f>
        <v/>
      </c>
      <c r="V405" s="150" t="str">
        <f t="shared" si="21"/>
        <v/>
      </c>
      <c r="W405" s="161" t="e">
        <f t="shared" si="22"/>
        <v>#VALUE!</v>
      </c>
    </row>
    <row r="406" spans="1:23">
      <c r="A406" s="94" t="str">
        <f t="shared" si="20"/>
        <v/>
      </c>
      <c r="B406" s="8"/>
      <c r="C406" s="152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S406" s="95" t="str">
        <f>IF(LEFT($V406,6)&lt;&gt;"",IF(COUNTIF(会員一覧!$E$4:$E$97,$V406),5,1),"")</f>
        <v/>
      </c>
      <c r="T406" s="96" t="str">
        <f>IF(LEFT($V406,6)&lt;&gt;"",IF(COUNTIF(会員一覧!$E$4:$E$97,$V406),"メンバー",""),"")</f>
        <v/>
      </c>
      <c r="V406" s="150" t="str">
        <f t="shared" si="21"/>
        <v/>
      </c>
      <c r="W406" s="161" t="e">
        <f t="shared" si="22"/>
        <v>#VALUE!</v>
      </c>
    </row>
    <row r="407" spans="1:23">
      <c r="A407" s="94" t="str">
        <f t="shared" si="20"/>
        <v/>
      </c>
      <c r="B407" s="8"/>
      <c r="C407" s="152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S407" s="95" t="str">
        <f>IF(LEFT($V407,6)&lt;&gt;"",IF(COUNTIF(会員一覧!$E$4:$E$97,$V407),5,1),"")</f>
        <v/>
      </c>
      <c r="T407" s="96" t="str">
        <f>IF(LEFT($V407,6)&lt;&gt;"",IF(COUNTIF(会員一覧!$E$4:$E$97,$V407),"メンバー",""),"")</f>
        <v/>
      </c>
      <c r="V407" s="150" t="str">
        <f t="shared" si="21"/>
        <v/>
      </c>
      <c r="W407" s="161" t="e">
        <f t="shared" si="22"/>
        <v>#VALUE!</v>
      </c>
    </row>
    <row r="408" spans="1:23">
      <c r="A408" s="94" t="str">
        <f t="shared" si="20"/>
        <v/>
      </c>
      <c r="B408" s="8"/>
      <c r="C408" s="152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S408" s="95" t="str">
        <f>IF(LEFT($V408,6)&lt;&gt;"",IF(COUNTIF(会員一覧!$E$4:$E$97,$V408),5,1),"")</f>
        <v/>
      </c>
      <c r="T408" s="96" t="str">
        <f>IF(LEFT($V408,6)&lt;&gt;"",IF(COUNTIF(会員一覧!$E$4:$E$97,$V408),"メンバー",""),"")</f>
        <v/>
      </c>
      <c r="V408" s="150" t="str">
        <f t="shared" si="21"/>
        <v/>
      </c>
      <c r="W408" s="161" t="e">
        <f t="shared" si="22"/>
        <v>#VALUE!</v>
      </c>
    </row>
    <row r="409" spans="1:23">
      <c r="A409" s="94" t="str">
        <f t="shared" si="20"/>
        <v/>
      </c>
      <c r="B409" s="8"/>
      <c r="C409" s="152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S409" s="95" t="str">
        <f>IF(LEFT($V409,6)&lt;&gt;"",IF(COUNTIF(会員一覧!$E$4:$E$97,$V409),5,1),"")</f>
        <v/>
      </c>
      <c r="T409" s="96" t="str">
        <f>IF(LEFT($V409,6)&lt;&gt;"",IF(COUNTIF(会員一覧!$E$4:$E$97,$V409),"メンバー",""),"")</f>
        <v/>
      </c>
      <c r="V409" s="150" t="str">
        <f t="shared" si="21"/>
        <v/>
      </c>
      <c r="W409" s="161" t="e">
        <f t="shared" si="22"/>
        <v>#VALUE!</v>
      </c>
    </row>
    <row r="410" spans="1:23">
      <c r="A410" s="94" t="str">
        <f t="shared" si="20"/>
        <v/>
      </c>
      <c r="B410" s="8"/>
      <c r="C410" s="152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S410" s="95" t="str">
        <f>IF(LEFT($V410,6)&lt;&gt;"",IF(COUNTIF(会員一覧!$E$4:$E$97,$V410),5,1),"")</f>
        <v/>
      </c>
      <c r="T410" s="96" t="str">
        <f>IF(LEFT($V410,6)&lt;&gt;"",IF(COUNTIF(会員一覧!$E$4:$E$97,$V410),"メンバー",""),"")</f>
        <v/>
      </c>
      <c r="V410" s="150" t="str">
        <f t="shared" si="21"/>
        <v/>
      </c>
      <c r="W410" s="161" t="e">
        <f t="shared" si="22"/>
        <v>#VALUE!</v>
      </c>
    </row>
    <row r="411" spans="1:23">
      <c r="A411" s="94" t="str">
        <f t="shared" si="20"/>
        <v/>
      </c>
      <c r="B411" s="8"/>
      <c r="C411" s="152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S411" s="95" t="str">
        <f>IF(LEFT($V411,6)&lt;&gt;"",IF(COUNTIF(会員一覧!$E$4:$E$97,$V411),5,1),"")</f>
        <v/>
      </c>
      <c r="T411" s="96" t="str">
        <f>IF(LEFT($V411,6)&lt;&gt;"",IF(COUNTIF(会員一覧!$E$4:$E$97,$V411),"メンバー",""),"")</f>
        <v/>
      </c>
      <c r="V411" s="150" t="str">
        <f t="shared" si="21"/>
        <v/>
      </c>
      <c r="W411" s="161" t="e">
        <f t="shared" si="22"/>
        <v>#VALUE!</v>
      </c>
    </row>
    <row r="412" spans="1:23">
      <c r="A412" s="94" t="str">
        <f t="shared" si="20"/>
        <v/>
      </c>
      <c r="B412" s="8"/>
      <c r="C412" s="152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S412" s="95" t="str">
        <f>IF(LEFT($V412,6)&lt;&gt;"",IF(COUNTIF(会員一覧!$E$4:$E$97,$V412),5,1),"")</f>
        <v/>
      </c>
      <c r="T412" s="96" t="str">
        <f>IF(LEFT($V412,6)&lt;&gt;"",IF(COUNTIF(会員一覧!$E$4:$E$97,$V412),"メンバー",""),"")</f>
        <v/>
      </c>
      <c r="V412" s="150" t="str">
        <f t="shared" si="21"/>
        <v/>
      </c>
      <c r="W412" s="161" t="e">
        <f t="shared" si="22"/>
        <v>#VALUE!</v>
      </c>
    </row>
    <row r="413" spans="1:23">
      <c r="A413" s="94" t="str">
        <f t="shared" si="20"/>
        <v/>
      </c>
      <c r="B413" s="8"/>
      <c r="C413" s="152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S413" s="95" t="str">
        <f>IF(LEFT($V413,6)&lt;&gt;"",IF(COUNTIF(会員一覧!$E$4:$E$97,$V413),5,1),"")</f>
        <v/>
      </c>
      <c r="T413" s="96" t="str">
        <f>IF(LEFT($V413,6)&lt;&gt;"",IF(COUNTIF(会員一覧!$E$4:$E$97,$V413),"メンバー",""),"")</f>
        <v/>
      </c>
      <c r="V413" s="150" t="str">
        <f t="shared" si="21"/>
        <v/>
      </c>
      <c r="W413" s="161" t="e">
        <f t="shared" si="22"/>
        <v>#VALUE!</v>
      </c>
    </row>
    <row r="414" spans="1:23">
      <c r="A414" s="94" t="str">
        <f t="shared" si="20"/>
        <v/>
      </c>
      <c r="B414" s="8"/>
      <c r="C414" s="152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S414" s="95" t="str">
        <f>IF(LEFT($V414,6)&lt;&gt;"",IF(COUNTIF(会員一覧!$E$4:$E$97,$V414),5,1),"")</f>
        <v/>
      </c>
      <c r="T414" s="96" t="str">
        <f>IF(LEFT($V414,6)&lt;&gt;"",IF(COUNTIF(会員一覧!$E$4:$E$97,$V414),"メンバー",""),"")</f>
        <v/>
      </c>
      <c r="V414" s="150" t="str">
        <f t="shared" si="21"/>
        <v/>
      </c>
      <c r="W414" s="161" t="e">
        <f t="shared" si="22"/>
        <v>#VALUE!</v>
      </c>
    </row>
    <row r="415" spans="1:23">
      <c r="A415" s="94" t="str">
        <f t="shared" si="20"/>
        <v/>
      </c>
      <c r="B415" s="8"/>
      <c r="C415" s="152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S415" s="95" t="str">
        <f>IF(LEFT($V415,6)&lt;&gt;"",IF(COUNTIF(会員一覧!$E$4:$E$97,$V415),5,1),"")</f>
        <v/>
      </c>
      <c r="T415" s="96" t="str">
        <f>IF(LEFT($V415,6)&lt;&gt;"",IF(COUNTIF(会員一覧!$E$4:$E$97,$V415),"メンバー",""),"")</f>
        <v/>
      </c>
      <c r="V415" s="150" t="str">
        <f t="shared" si="21"/>
        <v/>
      </c>
      <c r="W415" s="161" t="e">
        <f t="shared" si="22"/>
        <v>#VALUE!</v>
      </c>
    </row>
    <row r="416" spans="1:23">
      <c r="A416" s="94" t="str">
        <f t="shared" si="20"/>
        <v/>
      </c>
      <c r="B416" s="8"/>
      <c r="C416" s="152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S416" s="95" t="str">
        <f>IF(LEFT($V416,6)&lt;&gt;"",IF(COUNTIF(会員一覧!$E$4:$E$97,$V416),5,1),"")</f>
        <v/>
      </c>
      <c r="T416" s="96" t="str">
        <f>IF(LEFT($V416,6)&lt;&gt;"",IF(COUNTIF(会員一覧!$E$4:$E$97,$V416),"メンバー",""),"")</f>
        <v/>
      </c>
      <c r="V416" s="150" t="str">
        <f t="shared" si="21"/>
        <v/>
      </c>
      <c r="W416" s="161" t="e">
        <f t="shared" si="22"/>
        <v>#VALUE!</v>
      </c>
    </row>
    <row r="417" spans="1:23">
      <c r="A417" s="94" t="str">
        <f t="shared" si="20"/>
        <v/>
      </c>
      <c r="B417" s="8"/>
      <c r="C417" s="152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S417" s="95" t="str">
        <f>IF(LEFT($V417,6)&lt;&gt;"",IF(COUNTIF(会員一覧!$E$4:$E$97,$V417),5,1),"")</f>
        <v/>
      </c>
      <c r="T417" s="96" t="str">
        <f>IF(LEFT($V417,6)&lt;&gt;"",IF(COUNTIF(会員一覧!$E$4:$E$97,$V417),"メンバー",""),"")</f>
        <v/>
      </c>
      <c r="V417" s="150" t="str">
        <f t="shared" si="21"/>
        <v/>
      </c>
      <c r="W417" s="161" t="e">
        <f t="shared" si="22"/>
        <v>#VALUE!</v>
      </c>
    </row>
    <row r="418" spans="1:23">
      <c r="A418" s="94" t="str">
        <f t="shared" si="20"/>
        <v/>
      </c>
      <c r="B418" s="8"/>
      <c r="C418" s="152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S418" s="95" t="str">
        <f>IF(LEFT($V418,6)&lt;&gt;"",IF(COUNTIF(会員一覧!$E$4:$E$97,$V418),5,1),"")</f>
        <v/>
      </c>
      <c r="T418" s="96" t="str">
        <f>IF(LEFT($V418,6)&lt;&gt;"",IF(COUNTIF(会員一覧!$E$4:$E$97,$V418),"メンバー",""),"")</f>
        <v/>
      </c>
      <c r="V418" s="150" t="str">
        <f t="shared" si="21"/>
        <v/>
      </c>
      <c r="W418" s="161" t="e">
        <f t="shared" si="22"/>
        <v>#VALUE!</v>
      </c>
    </row>
    <row r="419" spans="1:23">
      <c r="A419" s="94" t="str">
        <f t="shared" si="20"/>
        <v/>
      </c>
      <c r="B419" s="8"/>
      <c r="C419" s="152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S419" s="95" t="str">
        <f>IF(LEFT($V419,6)&lt;&gt;"",IF(COUNTIF(会員一覧!$E$4:$E$97,$V419),5,1),"")</f>
        <v/>
      </c>
      <c r="T419" s="96" t="str">
        <f>IF(LEFT($V419,6)&lt;&gt;"",IF(COUNTIF(会員一覧!$E$4:$E$97,$V419),"メンバー",""),"")</f>
        <v/>
      </c>
      <c r="V419" s="150" t="str">
        <f t="shared" si="21"/>
        <v/>
      </c>
      <c r="W419" s="161" t="e">
        <f t="shared" si="22"/>
        <v>#VALUE!</v>
      </c>
    </row>
    <row r="420" spans="1:23">
      <c r="A420" s="94" t="str">
        <f t="shared" si="20"/>
        <v/>
      </c>
      <c r="B420" s="8"/>
      <c r="C420" s="152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S420" s="95" t="str">
        <f>IF(LEFT($V420,6)&lt;&gt;"",IF(COUNTIF(会員一覧!$E$4:$E$97,$V420),5,1),"")</f>
        <v/>
      </c>
      <c r="T420" s="96" t="str">
        <f>IF(LEFT($V420,6)&lt;&gt;"",IF(COUNTIF(会員一覧!$E$4:$E$97,$V420),"メンバー",""),"")</f>
        <v/>
      </c>
      <c r="V420" s="150" t="str">
        <f t="shared" si="21"/>
        <v/>
      </c>
      <c r="W420" s="161" t="e">
        <f t="shared" si="22"/>
        <v>#VALUE!</v>
      </c>
    </row>
    <row r="421" spans="1:23">
      <c r="A421" s="94" t="str">
        <f t="shared" si="20"/>
        <v/>
      </c>
      <c r="B421" s="8"/>
      <c r="C421" s="152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S421" s="95" t="str">
        <f>IF(LEFT($V421,6)&lt;&gt;"",IF(COUNTIF(会員一覧!$E$4:$E$97,$V421),5,1),"")</f>
        <v/>
      </c>
      <c r="T421" s="96" t="str">
        <f>IF(LEFT($V421,6)&lt;&gt;"",IF(COUNTIF(会員一覧!$E$4:$E$97,$V421),"メンバー",""),"")</f>
        <v/>
      </c>
      <c r="V421" s="150" t="str">
        <f t="shared" si="21"/>
        <v/>
      </c>
      <c r="W421" s="161" t="e">
        <f t="shared" si="22"/>
        <v>#VALUE!</v>
      </c>
    </row>
    <row r="422" spans="1:23">
      <c r="A422" s="94" t="str">
        <f t="shared" si="20"/>
        <v/>
      </c>
      <c r="B422" s="8"/>
      <c r="C422" s="152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S422" s="95" t="str">
        <f>IF(LEFT($V422,6)&lt;&gt;"",IF(COUNTIF(会員一覧!$E$4:$E$97,$V422),5,1),"")</f>
        <v/>
      </c>
      <c r="T422" s="96" t="str">
        <f>IF(LEFT($V422,6)&lt;&gt;"",IF(COUNTIF(会員一覧!$E$4:$E$97,$V422),"メンバー",""),"")</f>
        <v/>
      </c>
      <c r="V422" s="150" t="str">
        <f t="shared" si="21"/>
        <v/>
      </c>
      <c r="W422" s="161" t="e">
        <f t="shared" si="22"/>
        <v>#VALUE!</v>
      </c>
    </row>
    <row r="423" spans="1:23">
      <c r="A423" s="94" t="str">
        <f t="shared" si="20"/>
        <v/>
      </c>
      <c r="B423" s="8"/>
      <c r="C423" s="152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S423" s="95" t="str">
        <f>IF(LEFT($V423,6)&lt;&gt;"",IF(COUNTIF(会員一覧!$E$4:$E$97,$V423),5,1),"")</f>
        <v/>
      </c>
      <c r="T423" s="96" t="str">
        <f>IF(LEFT($V423,6)&lt;&gt;"",IF(COUNTIF(会員一覧!$E$4:$E$97,$V423),"メンバー",""),"")</f>
        <v/>
      </c>
      <c r="V423" s="150" t="str">
        <f t="shared" si="21"/>
        <v/>
      </c>
      <c r="W423" s="161" t="e">
        <f t="shared" si="22"/>
        <v>#VALUE!</v>
      </c>
    </row>
    <row r="424" spans="1:23">
      <c r="A424" s="94" t="str">
        <f t="shared" si="20"/>
        <v/>
      </c>
      <c r="B424" s="8"/>
      <c r="C424" s="152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S424" s="95" t="str">
        <f>IF(LEFT($V424,6)&lt;&gt;"",IF(COUNTIF(会員一覧!$E$4:$E$97,$V424),5,1),"")</f>
        <v/>
      </c>
      <c r="T424" s="96" t="str">
        <f>IF(LEFT($V424,6)&lt;&gt;"",IF(COUNTIF(会員一覧!$E$4:$E$97,$V424),"メンバー",""),"")</f>
        <v/>
      </c>
      <c r="V424" s="150" t="str">
        <f t="shared" si="21"/>
        <v/>
      </c>
      <c r="W424" s="161" t="e">
        <f t="shared" si="22"/>
        <v>#VALUE!</v>
      </c>
    </row>
    <row r="425" spans="1:23">
      <c r="A425" s="94" t="str">
        <f t="shared" si="20"/>
        <v/>
      </c>
      <c r="B425" s="8"/>
      <c r="C425" s="152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S425" s="95" t="str">
        <f>IF(LEFT($V425,6)&lt;&gt;"",IF(COUNTIF(会員一覧!$E$4:$E$97,$V425),5,1),"")</f>
        <v/>
      </c>
      <c r="T425" s="96" t="str">
        <f>IF(LEFT($V425,6)&lt;&gt;"",IF(COUNTIF(会員一覧!$E$4:$E$97,$V425),"メンバー",""),"")</f>
        <v/>
      </c>
      <c r="V425" s="150" t="str">
        <f t="shared" si="21"/>
        <v/>
      </c>
      <c r="W425" s="161" t="e">
        <f t="shared" si="22"/>
        <v>#VALUE!</v>
      </c>
    </row>
    <row r="426" spans="1:23">
      <c r="A426" s="94" t="str">
        <f t="shared" si="20"/>
        <v/>
      </c>
      <c r="B426" s="8"/>
      <c r="C426" s="152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S426" s="95" t="str">
        <f>IF(LEFT($V426,6)&lt;&gt;"",IF(COUNTIF(会員一覧!$E$4:$E$97,$V426),5,1),"")</f>
        <v/>
      </c>
      <c r="T426" s="96" t="str">
        <f>IF(LEFT($V426,6)&lt;&gt;"",IF(COUNTIF(会員一覧!$E$4:$E$97,$V426),"メンバー",""),"")</f>
        <v/>
      </c>
      <c r="V426" s="150" t="str">
        <f t="shared" si="21"/>
        <v/>
      </c>
      <c r="W426" s="161" t="e">
        <f t="shared" si="22"/>
        <v>#VALUE!</v>
      </c>
    </row>
    <row r="427" spans="1:23">
      <c r="A427" s="94" t="str">
        <f t="shared" si="20"/>
        <v/>
      </c>
      <c r="B427" s="8"/>
      <c r="C427" s="152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S427" s="95" t="str">
        <f>IF(LEFT($V427,6)&lt;&gt;"",IF(COUNTIF(会員一覧!$E$4:$E$97,$V427),5,1),"")</f>
        <v/>
      </c>
      <c r="T427" s="96" t="str">
        <f>IF(LEFT($V427,6)&lt;&gt;"",IF(COUNTIF(会員一覧!$E$4:$E$97,$V427),"メンバー",""),"")</f>
        <v/>
      </c>
      <c r="V427" s="150" t="str">
        <f t="shared" si="21"/>
        <v/>
      </c>
      <c r="W427" s="161" t="e">
        <f t="shared" si="22"/>
        <v>#VALUE!</v>
      </c>
    </row>
    <row r="428" spans="1:23">
      <c r="A428" s="94" t="str">
        <f t="shared" si="20"/>
        <v/>
      </c>
      <c r="B428" s="8"/>
      <c r="C428" s="152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S428" s="95" t="str">
        <f>IF(LEFT($V428,6)&lt;&gt;"",IF(COUNTIF(会員一覧!$E$4:$E$97,$V428),5,1),"")</f>
        <v/>
      </c>
      <c r="T428" s="96" t="str">
        <f>IF(LEFT($V428,6)&lt;&gt;"",IF(COUNTIF(会員一覧!$E$4:$E$97,$V428),"メンバー",""),"")</f>
        <v/>
      </c>
      <c r="V428" s="150" t="str">
        <f t="shared" si="21"/>
        <v/>
      </c>
      <c r="W428" s="161" t="e">
        <f t="shared" si="22"/>
        <v>#VALUE!</v>
      </c>
    </row>
    <row r="429" spans="1:23">
      <c r="A429" s="94" t="str">
        <f t="shared" si="20"/>
        <v/>
      </c>
      <c r="B429" s="8"/>
      <c r="C429" s="152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S429" s="95" t="str">
        <f>IF(LEFT($V429,6)&lt;&gt;"",IF(COUNTIF(会員一覧!$E$4:$E$97,$V429),5,1),"")</f>
        <v/>
      </c>
      <c r="T429" s="96" t="str">
        <f>IF(LEFT($V429,6)&lt;&gt;"",IF(COUNTIF(会員一覧!$E$4:$E$97,$V429),"メンバー",""),"")</f>
        <v/>
      </c>
      <c r="V429" s="150" t="str">
        <f t="shared" si="21"/>
        <v/>
      </c>
      <c r="W429" s="161" t="e">
        <f t="shared" si="22"/>
        <v>#VALUE!</v>
      </c>
    </row>
    <row r="430" spans="1:23">
      <c r="A430" s="94" t="str">
        <f t="shared" si="20"/>
        <v/>
      </c>
      <c r="B430" s="8"/>
      <c r="C430" s="152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S430" s="95" t="str">
        <f>IF(LEFT($V430,6)&lt;&gt;"",IF(COUNTIF(会員一覧!$E$4:$E$97,$V430),5,1),"")</f>
        <v/>
      </c>
      <c r="T430" s="96" t="str">
        <f>IF(LEFT($V430,6)&lt;&gt;"",IF(COUNTIF(会員一覧!$E$4:$E$97,$V430),"メンバー",""),"")</f>
        <v/>
      </c>
      <c r="V430" s="150" t="str">
        <f t="shared" si="21"/>
        <v/>
      </c>
      <c r="W430" s="161" t="e">
        <f t="shared" si="22"/>
        <v>#VALUE!</v>
      </c>
    </row>
    <row r="431" spans="1:23">
      <c r="A431" s="94" t="str">
        <f t="shared" si="20"/>
        <v/>
      </c>
      <c r="B431" s="8"/>
      <c r="C431" s="152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S431" s="95" t="str">
        <f>IF(LEFT($V431,6)&lt;&gt;"",IF(COUNTIF(会員一覧!$E$4:$E$97,$V431),5,1),"")</f>
        <v/>
      </c>
      <c r="T431" s="96" t="str">
        <f>IF(LEFT($V431,6)&lt;&gt;"",IF(COUNTIF(会員一覧!$E$4:$E$97,$V431),"メンバー",""),"")</f>
        <v/>
      </c>
      <c r="V431" s="150" t="str">
        <f t="shared" si="21"/>
        <v/>
      </c>
      <c r="W431" s="161" t="e">
        <f t="shared" si="22"/>
        <v>#VALUE!</v>
      </c>
    </row>
    <row r="432" spans="1:23">
      <c r="A432" s="94" t="str">
        <f t="shared" si="20"/>
        <v/>
      </c>
      <c r="B432" s="8"/>
      <c r="C432" s="152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S432" s="95" t="str">
        <f>IF(LEFT($V432,6)&lt;&gt;"",IF(COUNTIF(会員一覧!$E$4:$E$97,$V432),5,1),"")</f>
        <v/>
      </c>
      <c r="T432" s="96" t="str">
        <f>IF(LEFT($V432,6)&lt;&gt;"",IF(COUNTIF(会員一覧!$E$4:$E$97,$V432),"メンバー",""),"")</f>
        <v/>
      </c>
      <c r="V432" s="150" t="str">
        <f t="shared" si="21"/>
        <v/>
      </c>
      <c r="W432" s="161" t="e">
        <f t="shared" si="22"/>
        <v>#VALUE!</v>
      </c>
    </row>
    <row r="433" spans="1:23">
      <c r="A433" s="94" t="str">
        <f t="shared" si="20"/>
        <v/>
      </c>
      <c r="B433" s="8"/>
      <c r="C433" s="152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S433" s="95" t="str">
        <f>IF(LEFT($V433,6)&lt;&gt;"",IF(COUNTIF(会員一覧!$E$4:$E$97,$V433),5,1),"")</f>
        <v/>
      </c>
      <c r="T433" s="96" t="str">
        <f>IF(LEFT($V433,6)&lt;&gt;"",IF(COUNTIF(会員一覧!$E$4:$E$97,$V433),"メンバー",""),"")</f>
        <v/>
      </c>
      <c r="V433" s="150" t="str">
        <f t="shared" si="21"/>
        <v/>
      </c>
      <c r="W433" s="161" t="e">
        <f t="shared" si="22"/>
        <v>#VALUE!</v>
      </c>
    </row>
    <row r="434" spans="1:23">
      <c r="A434" s="94" t="str">
        <f t="shared" si="20"/>
        <v/>
      </c>
      <c r="B434" s="8"/>
      <c r="C434" s="152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S434" s="95" t="str">
        <f>IF(LEFT($V434,6)&lt;&gt;"",IF(COUNTIF(会員一覧!$E$4:$E$97,$V434),5,1),"")</f>
        <v/>
      </c>
      <c r="T434" s="96" t="str">
        <f>IF(LEFT($V434,6)&lt;&gt;"",IF(COUNTIF(会員一覧!$E$4:$E$97,$V434),"メンバー",""),"")</f>
        <v/>
      </c>
      <c r="V434" s="150" t="str">
        <f t="shared" si="21"/>
        <v/>
      </c>
      <c r="W434" s="161" t="e">
        <f t="shared" si="22"/>
        <v>#VALUE!</v>
      </c>
    </row>
    <row r="435" spans="1:23">
      <c r="A435" s="94" t="str">
        <f t="shared" si="20"/>
        <v/>
      </c>
      <c r="B435" s="8"/>
      <c r="C435" s="152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S435" s="95" t="str">
        <f>IF(LEFT($V435,6)&lt;&gt;"",IF(COUNTIF(会員一覧!$E$4:$E$97,$V435),5,1),"")</f>
        <v/>
      </c>
      <c r="T435" s="96" t="str">
        <f>IF(LEFT($V435,6)&lt;&gt;"",IF(COUNTIF(会員一覧!$E$4:$E$97,$V435),"メンバー",""),"")</f>
        <v/>
      </c>
      <c r="V435" s="150" t="str">
        <f t="shared" si="21"/>
        <v/>
      </c>
      <c r="W435" s="161" t="e">
        <f t="shared" si="22"/>
        <v>#VALUE!</v>
      </c>
    </row>
    <row r="436" spans="1:23">
      <c r="A436" s="94" t="str">
        <f t="shared" si="20"/>
        <v/>
      </c>
      <c r="B436" s="8"/>
      <c r="C436" s="152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S436" s="95" t="str">
        <f>IF(LEFT($V436,6)&lt;&gt;"",IF(COUNTIF(会員一覧!$E$4:$E$97,$V436),5,1),"")</f>
        <v/>
      </c>
      <c r="T436" s="96" t="str">
        <f>IF(LEFT($V436,6)&lt;&gt;"",IF(COUNTIF(会員一覧!$E$4:$E$97,$V436),"メンバー",""),"")</f>
        <v/>
      </c>
      <c r="V436" s="150" t="str">
        <f t="shared" si="21"/>
        <v/>
      </c>
      <c r="W436" s="161" t="e">
        <f t="shared" si="22"/>
        <v>#VALUE!</v>
      </c>
    </row>
    <row r="437" spans="1:23">
      <c r="A437" s="94" t="str">
        <f t="shared" si="20"/>
        <v/>
      </c>
      <c r="B437" s="8"/>
      <c r="C437" s="152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S437" s="95" t="str">
        <f>IF(LEFT($V437,6)&lt;&gt;"",IF(COUNTIF(会員一覧!$E$4:$E$97,$V437),5,1),"")</f>
        <v/>
      </c>
      <c r="T437" s="96" t="str">
        <f>IF(LEFT($V437,6)&lt;&gt;"",IF(COUNTIF(会員一覧!$E$4:$E$97,$V437),"メンバー",""),"")</f>
        <v/>
      </c>
      <c r="V437" s="150" t="str">
        <f t="shared" si="21"/>
        <v/>
      </c>
      <c r="W437" s="161" t="e">
        <f t="shared" si="22"/>
        <v>#VALUE!</v>
      </c>
    </row>
    <row r="438" spans="1:23">
      <c r="A438" s="94" t="str">
        <f t="shared" si="20"/>
        <v/>
      </c>
      <c r="B438" s="8"/>
      <c r="C438" s="152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S438" s="95" t="str">
        <f>IF(LEFT($V438,6)&lt;&gt;"",IF(COUNTIF(会員一覧!$E$4:$E$97,$V438),5,1),"")</f>
        <v/>
      </c>
      <c r="T438" s="96" t="str">
        <f>IF(LEFT($V438,6)&lt;&gt;"",IF(COUNTIF(会員一覧!$E$4:$E$97,$V438),"メンバー",""),"")</f>
        <v/>
      </c>
      <c r="V438" s="150" t="str">
        <f t="shared" si="21"/>
        <v/>
      </c>
      <c r="W438" s="161" t="e">
        <f t="shared" si="22"/>
        <v>#VALUE!</v>
      </c>
    </row>
    <row r="439" spans="1:23">
      <c r="A439" s="94" t="str">
        <f t="shared" si="20"/>
        <v/>
      </c>
      <c r="B439" s="8"/>
      <c r="C439" s="152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S439" s="95" t="str">
        <f>IF(LEFT($V439,6)&lt;&gt;"",IF(COUNTIF(会員一覧!$E$4:$E$97,$V439),5,1),"")</f>
        <v/>
      </c>
      <c r="T439" s="96" t="str">
        <f>IF(LEFT($V439,6)&lt;&gt;"",IF(COUNTIF(会員一覧!$E$4:$E$97,$V439),"メンバー",""),"")</f>
        <v/>
      </c>
      <c r="V439" s="150" t="str">
        <f t="shared" si="21"/>
        <v/>
      </c>
      <c r="W439" s="161" t="e">
        <f t="shared" si="22"/>
        <v>#VALUE!</v>
      </c>
    </row>
    <row r="440" spans="1:23">
      <c r="A440" s="94" t="str">
        <f t="shared" si="20"/>
        <v/>
      </c>
      <c r="B440" s="8"/>
      <c r="C440" s="152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S440" s="95" t="str">
        <f>IF(LEFT($V440,6)&lt;&gt;"",IF(COUNTIF(会員一覧!$E$4:$E$97,$V440),5,1),"")</f>
        <v/>
      </c>
      <c r="T440" s="96" t="str">
        <f>IF(LEFT($V440,6)&lt;&gt;"",IF(COUNTIF(会員一覧!$E$4:$E$97,$V440),"メンバー",""),"")</f>
        <v/>
      </c>
      <c r="V440" s="150" t="str">
        <f t="shared" si="21"/>
        <v/>
      </c>
      <c r="W440" s="161" t="e">
        <f t="shared" si="22"/>
        <v>#VALUE!</v>
      </c>
    </row>
    <row r="441" spans="1:23">
      <c r="A441" s="94" t="str">
        <f t="shared" si="20"/>
        <v/>
      </c>
      <c r="B441" s="8"/>
      <c r="C441" s="152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S441" s="95" t="str">
        <f>IF(LEFT($V441,6)&lt;&gt;"",IF(COUNTIF(会員一覧!$E$4:$E$97,$V441),5,1),"")</f>
        <v/>
      </c>
      <c r="T441" s="96" t="str">
        <f>IF(LEFT($V441,6)&lt;&gt;"",IF(COUNTIF(会員一覧!$E$4:$E$97,$V441),"メンバー",""),"")</f>
        <v/>
      </c>
      <c r="V441" s="150" t="str">
        <f t="shared" si="21"/>
        <v/>
      </c>
      <c r="W441" s="161" t="e">
        <f t="shared" si="22"/>
        <v>#VALUE!</v>
      </c>
    </row>
    <row r="442" spans="1:23">
      <c r="A442" s="94" t="str">
        <f t="shared" si="20"/>
        <v/>
      </c>
      <c r="B442" s="8"/>
      <c r="C442" s="152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S442" s="95" t="str">
        <f>IF(LEFT($V442,6)&lt;&gt;"",IF(COUNTIF(会員一覧!$E$4:$E$97,$V442),5,1),"")</f>
        <v/>
      </c>
      <c r="T442" s="96" t="str">
        <f>IF(LEFT($V442,6)&lt;&gt;"",IF(COUNTIF(会員一覧!$E$4:$E$97,$V442),"メンバー",""),"")</f>
        <v/>
      </c>
      <c r="V442" s="150" t="str">
        <f t="shared" si="21"/>
        <v/>
      </c>
      <c r="W442" s="161" t="e">
        <f t="shared" si="22"/>
        <v>#VALUE!</v>
      </c>
    </row>
    <row r="443" spans="1:23">
      <c r="A443" s="94" t="str">
        <f t="shared" si="20"/>
        <v/>
      </c>
      <c r="B443" s="8"/>
      <c r="C443" s="152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S443" s="95" t="str">
        <f>IF(LEFT($V443,6)&lt;&gt;"",IF(COUNTIF(会員一覧!$E$4:$E$97,$V443),5,1),"")</f>
        <v/>
      </c>
      <c r="T443" s="96" t="str">
        <f>IF(LEFT($V443,6)&lt;&gt;"",IF(COUNTIF(会員一覧!$E$4:$E$97,$V443),"メンバー",""),"")</f>
        <v/>
      </c>
      <c r="V443" s="150" t="str">
        <f t="shared" si="21"/>
        <v/>
      </c>
      <c r="W443" s="161" t="e">
        <f t="shared" si="22"/>
        <v>#VALUE!</v>
      </c>
    </row>
    <row r="444" spans="1:23">
      <c r="A444" s="94" t="str">
        <f t="shared" si="20"/>
        <v/>
      </c>
      <c r="B444" s="8"/>
      <c r="C444" s="152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S444" s="95" t="str">
        <f>IF(LEFT($V444,6)&lt;&gt;"",IF(COUNTIF(会員一覧!$E$4:$E$97,$V444),5,1),"")</f>
        <v/>
      </c>
      <c r="T444" s="96" t="str">
        <f>IF(LEFT($V444,6)&lt;&gt;"",IF(COUNTIF(会員一覧!$E$4:$E$97,$V444),"メンバー",""),"")</f>
        <v/>
      </c>
      <c r="V444" s="150" t="str">
        <f t="shared" si="21"/>
        <v/>
      </c>
      <c r="W444" s="161" t="e">
        <f t="shared" si="22"/>
        <v>#VALUE!</v>
      </c>
    </row>
    <row r="445" spans="1:23">
      <c r="A445" s="94" t="str">
        <f t="shared" si="20"/>
        <v/>
      </c>
      <c r="B445" s="8"/>
      <c r="C445" s="152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S445" s="95" t="str">
        <f>IF(LEFT($V445,6)&lt;&gt;"",IF(COUNTIF(会員一覧!$E$4:$E$97,$V445),5,1),"")</f>
        <v/>
      </c>
      <c r="T445" s="96" t="str">
        <f>IF(LEFT($V445,6)&lt;&gt;"",IF(COUNTIF(会員一覧!$E$4:$E$97,$V445),"メンバー",""),"")</f>
        <v/>
      </c>
      <c r="V445" s="150" t="str">
        <f t="shared" si="21"/>
        <v/>
      </c>
      <c r="W445" s="161" t="e">
        <f t="shared" si="22"/>
        <v>#VALUE!</v>
      </c>
    </row>
    <row r="446" spans="1:23">
      <c r="A446" s="94" t="str">
        <f t="shared" si="20"/>
        <v/>
      </c>
      <c r="B446" s="8"/>
      <c r="C446" s="152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S446" s="95" t="str">
        <f>IF(LEFT($V446,6)&lt;&gt;"",IF(COUNTIF(会員一覧!$E$4:$E$97,$V446),5,1),"")</f>
        <v/>
      </c>
      <c r="T446" s="96" t="str">
        <f>IF(LEFT($V446,6)&lt;&gt;"",IF(COUNTIF(会員一覧!$E$4:$E$97,$V446),"メンバー",""),"")</f>
        <v/>
      </c>
      <c r="V446" s="150" t="str">
        <f t="shared" si="21"/>
        <v/>
      </c>
      <c r="W446" s="161" t="e">
        <f t="shared" si="22"/>
        <v>#VALUE!</v>
      </c>
    </row>
    <row r="447" spans="1:23">
      <c r="A447" s="94" t="str">
        <f t="shared" si="20"/>
        <v/>
      </c>
      <c r="B447" s="8"/>
      <c r="C447" s="152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S447" s="95" t="str">
        <f>IF(LEFT($V447,6)&lt;&gt;"",IF(COUNTIF(会員一覧!$E$4:$E$97,$V447),5,1),"")</f>
        <v/>
      </c>
      <c r="T447" s="96" t="str">
        <f>IF(LEFT($V447,6)&lt;&gt;"",IF(COUNTIF(会員一覧!$E$4:$E$97,$V447),"メンバー",""),"")</f>
        <v/>
      </c>
      <c r="V447" s="150" t="str">
        <f t="shared" si="21"/>
        <v/>
      </c>
      <c r="W447" s="161" t="e">
        <f t="shared" si="22"/>
        <v>#VALUE!</v>
      </c>
    </row>
    <row r="448" spans="1:23">
      <c r="A448" s="94" t="str">
        <f t="shared" si="20"/>
        <v/>
      </c>
      <c r="B448" s="8"/>
      <c r="C448" s="152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S448" s="95" t="str">
        <f>IF(LEFT($V448,6)&lt;&gt;"",IF(COUNTIF(会員一覧!$E$4:$E$97,$V448),5,1),"")</f>
        <v/>
      </c>
      <c r="T448" s="96" t="str">
        <f>IF(LEFT($V448,6)&lt;&gt;"",IF(COUNTIF(会員一覧!$E$4:$E$97,$V448),"メンバー",""),"")</f>
        <v/>
      </c>
      <c r="V448" s="150" t="str">
        <f t="shared" si="21"/>
        <v/>
      </c>
      <c r="W448" s="161" t="e">
        <f t="shared" si="22"/>
        <v>#VALUE!</v>
      </c>
    </row>
    <row r="449" spans="1:23">
      <c r="A449" s="94" t="str">
        <f t="shared" si="20"/>
        <v/>
      </c>
      <c r="B449" s="8"/>
      <c r="C449" s="152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S449" s="95" t="str">
        <f>IF(LEFT($V449,6)&lt;&gt;"",IF(COUNTIF(会員一覧!$E$4:$E$97,$V449),5,1),"")</f>
        <v/>
      </c>
      <c r="T449" s="96" t="str">
        <f>IF(LEFT($V449,6)&lt;&gt;"",IF(COUNTIF(会員一覧!$E$4:$E$97,$V449),"メンバー",""),"")</f>
        <v/>
      </c>
      <c r="V449" s="150" t="str">
        <f t="shared" si="21"/>
        <v/>
      </c>
      <c r="W449" s="161" t="e">
        <f t="shared" si="22"/>
        <v>#VALUE!</v>
      </c>
    </row>
    <row r="450" spans="1:23">
      <c r="A450" s="94" t="str">
        <f t="shared" si="20"/>
        <v/>
      </c>
      <c r="B450" s="8"/>
      <c r="C450" s="152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S450" s="95" t="str">
        <f>IF(LEFT($V450,6)&lt;&gt;"",IF(COUNTIF(会員一覧!$E$4:$E$97,$V450),5,1),"")</f>
        <v/>
      </c>
      <c r="T450" s="96" t="str">
        <f>IF(LEFT($V450,6)&lt;&gt;"",IF(COUNTIF(会員一覧!$E$4:$E$97,$V450),"メンバー",""),"")</f>
        <v/>
      </c>
      <c r="V450" s="150" t="str">
        <f t="shared" si="21"/>
        <v/>
      </c>
      <c r="W450" s="161" t="e">
        <f t="shared" si="22"/>
        <v>#VALUE!</v>
      </c>
    </row>
    <row r="451" spans="1:23">
      <c r="A451" s="94" t="str">
        <f t="shared" si="20"/>
        <v/>
      </c>
      <c r="B451" s="8"/>
      <c r="C451" s="152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S451" s="95" t="str">
        <f>IF(LEFT($V451,6)&lt;&gt;"",IF(COUNTIF(会員一覧!$E$4:$E$97,$V451),5,1),"")</f>
        <v/>
      </c>
      <c r="T451" s="96" t="str">
        <f>IF(LEFT($V451,6)&lt;&gt;"",IF(COUNTIF(会員一覧!$E$4:$E$97,$V451),"メンバー",""),"")</f>
        <v/>
      </c>
      <c r="V451" s="150" t="str">
        <f t="shared" si="21"/>
        <v/>
      </c>
      <c r="W451" s="161" t="e">
        <f t="shared" si="22"/>
        <v>#VALUE!</v>
      </c>
    </row>
    <row r="452" spans="1:23">
      <c r="A452" s="94" t="str">
        <f t="shared" si="20"/>
        <v/>
      </c>
      <c r="B452" s="8"/>
      <c r="C452" s="152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S452" s="95" t="str">
        <f>IF(LEFT($V452,6)&lt;&gt;"",IF(COUNTIF(会員一覧!$E$4:$E$97,$V452),5,1),"")</f>
        <v/>
      </c>
      <c r="T452" s="96" t="str">
        <f>IF(LEFT($V452,6)&lt;&gt;"",IF(COUNTIF(会員一覧!$E$4:$E$97,$V452),"メンバー",""),"")</f>
        <v/>
      </c>
      <c r="V452" s="150" t="str">
        <f t="shared" si="21"/>
        <v/>
      </c>
      <c r="W452" s="161" t="e">
        <f t="shared" si="22"/>
        <v>#VALUE!</v>
      </c>
    </row>
    <row r="453" spans="1:23">
      <c r="A453" s="94" t="str">
        <f t="shared" si="20"/>
        <v/>
      </c>
      <c r="B453" s="8"/>
      <c r="C453" s="152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S453" s="95" t="str">
        <f>IF(LEFT($V453,6)&lt;&gt;"",IF(COUNTIF(会員一覧!$E$4:$E$97,$V453),5,1),"")</f>
        <v/>
      </c>
      <c r="T453" s="96" t="str">
        <f>IF(LEFT($V453,6)&lt;&gt;"",IF(COUNTIF(会員一覧!$E$4:$E$97,$V453),"メンバー",""),"")</f>
        <v/>
      </c>
      <c r="V453" s="150" t="str">
        <f t="shared" si="21"/>
        <v/>
      </c>
      <c r="W453" s="161" t="e">
        <f t="shared" si="22"/>
        <v>#VALUE!</v>
      </c>
    </row>
    <row r="454" spans="1:23">
      <c r="A454" s="94" t="str">
        <f t="shared" si="20"/>
        <v/>
      </c>
      <c r="B454" s="8"/>
      <c r="C454" s="152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S454" s="95" t="str">
        <f>IF(LEFT($V454,6)&lt;&gt;"",IF(COUNTIF(会員一覧!$E$4:$E$97,$V454),5,1),"")</f>
        <v/>
      </c>
      <c r="T454" s="96" t="str">
        <f>IF(LEFT($V454,6)&lt;&gt;"",IF(COUNTIF(会員一覧!$E$4:$E$97,$V454),"メンバー",""),"")</f>
        <v/>
      </c>
      <c r="V454" s="150" t="str">
        <f t="shared" si="21"/>
        <v/>
      </c>
      <c r="W454" s="161" t="e">
        <f t="shared" si="22"/>
        <v>#VALUE!</v>
      </c>
    </row>
    <row r="455" spans="1:23">
      <c r="A455" s="94" t="str">
        <f t="shared" si="20"/>
        <v/>
      </c>
      <c r="B455" s="8"/>
      <c r="C455" s="152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S455" s="95" t="str">
        <f>IF(LEFT($V455,6)&lt;&gt;"",IF(COUNTIF(会員一覧!$E$4:$E$97,$V455),5,1),"")</f>
        <v/>
      </c>
      <c r="T455" s="96" t="str">
        <f>IF(LEFT($V455,6)&lt;&gt;"",IF(COUNTIF(会員一覧!$E$4:$E$97,$V455),"メンバー",""),"")</f>
        <v/>
      </c>
      <c r="V455" s="150" t="str">
        <f t="shared" si="21"/>
        <v/>
      </c>
      <c r="W455" s="161" t="e">
        <f t="shared" si="22"/>
        <v>#VALUE!</v>
      </c>
    </row>
    <row r="456" spans="1:23">
      <c r="A456" s="94" t="str">
        <f t="shared" si="20"/>
        <v/>
      </c>
      <c r="B456" s="8"/>
      <c r="C456" s="152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S456" s="95" t="str">
        <f>IF(LEFT($V456,6)&lt;&gt;"",IF(COUNTIF(会員一覧!$E$4:$E$97,$V456),5,1),"")</f>
        <v/>
      </c>
      <c r="T456" s="96" t="str">
        <f>IF(LEFT($V456,6)&lt;&gt;"",IF(COUNTIF(会員一覧!$E$4:$E$97,$V456),"メンバー",""),"")</f>
        <v/>
      </c>
      <c r="V456" s="150" t="str">
        <f t="shared" si="21"/>
        <v/>
      </c>
      <c r="W456" s="161" t="e">
        <f t="shared" si="22"/>
        <v>#VALUE!</v>
      </c>
    </row>
    <row r="457" spans="1:23">
      <c r="A457" s="94" t="str">
        <f t="shared" si="20"/>
        <v/>
      </c>
      <c r="B457" s="8"/>
      <c r="C457" s="152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S457" s="95" t="str">
        <f>IF(LEFT($V457,6)&lt;&gt;"",IF(COUNTIF(会員一覧!$E$4:$E$97,$V457),5,1),"")</f>
        <v/>
      </c>
      <c r="T457" s="96" t="str">
        <f>IF(LEFT($V457,6)&lt;&gt;"",IF(COUNTIF(会員一覧!$E$4:$E$97,$V457),"メンバー",""),"")</f>
        <v/>
      </c>
      <c r="V457" s="150" t="str">
        <f t="shared" si="21"/>
        <v/>
      </c>
      <c r="W457" s="161" t="e">
        <f t="shared" si="22"/>
        <v>#VALUE!</v>
      </c>
    </row>
    <row r="458" spans="1:23">
      <c r="A458" s="94" t="str">
        <f t="shared" si="20"/>
        <v/>
      </c>
      <c r="B458" s="8"/>
      <c r="C458" s="152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S458" s="95" t="str">
        <f>IF(LEFT($V458,6)&lt;&gt;"",IF(COUNTIF(会員一覧!$E$4:$E$97,$V458),5,1),"")</f>
        <v/>
      </c>
      <c r="T458" s="96" t="str">
        <f>IF(LEFT($V458,6)&lt;&gt;"",IF(COUNTIF(会員一覧!$E$4:$E$97,$V458),"メンバー",""),"")</f>
        <v/>
      </c>
      <c r="V458" s="150" t="str">
        <f t="shared" si="21"/>
        <v/>
      </c>
      <c r="W458" s="161" t="e">
        <f t="shared" si="22"/>
        <v>#VALUE!</v>
      </c>
    </row>
    <row r="459" spans="1:23">
      <c r="A459" s="94" t="str">
        <f t="shared" ref="A459:A522" si="23">IF($V459&lt;&gt;"",IF(COUNTIF($V$10:$V$930,$V459)&gt;1,"重複",""),"")</f>
        <v/>
      </c>
      <c r="B459" s="8"/>
      <c r="C459" s="152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S459" s="95" t="str">
        <f>IF(LEFT($V459,6)&lt;&gt;"",IF(COUNTIF(会員一覧!$E$4:$E$97,$V459),5,1),"")</f>
        <v/>
      </c>
      <c r="T459" s="96" t="str">
        <f>IF(LEFT($V459,6)&lt;&gt;"",IF(COUNTIF(会員一覧!$E$4:$E$97,$V459),"メンバー",""),"")</f>
        <v/>
      </c>
      <c r="V459" s="150" t="str">
        <f t="shared" ref="V459:V522" si="24">LEFT(B459,6)</f>
        <v/>
      </c>
      <c r="W459" s="161" t="e">
        <f t="shared" ref="W459:W522" si="25">ASC(G459)+0</f>
        <v>#VALUE!</v>
      </c>
    </row>
    <row r="460" spans="1:23">
      <c r="A460" s="94" t="str">
        <f t="shared" si="23"/>
        <v/>
      </c>
      <c r="B460" s="8"/>
      <c r="C460" s="152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S460" s="95" t="str">
        <f>IF(LEFT($V460,6)&lt;&gt;"",IF(COUNTIF(会員一覧!$E$4:$E$97,$V460),5,1),"")</f>
        <v/>
      </c>
      <c r="T460" s="96" t="str">
        <f>IF(LEFT($V460,6)&lt;&gt;"",IF(COUNTIF(会員一覧!$E$4:$E$97,$V460),"メンバー",""),"")</f>
        <v/>
      </c>
      <c r="V460" s="150" t="str">
        <f t="shared" si="24"/>
        <v/>
      </c>
      <c r="W460" s="161" t="e">
        <f t="shared" si="25"/>
        <v>#VALUE!</v>
      </c>
    </row>
    <row r="461" spans="1:23">
      <c r="A461" s="94" t="str">
        <f t="shared" si="23"/>
        <v/>
      </c>
      <c r="B461" s="8"/>
      <c r="C461" s="152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S461" s="95" t="str">
        <f>IF(LEFT($V461,6)&lt;&gt;"",IF(COUNTIF(会員一覧!$E$4:$E$97,$V461),5,1),"")</f>
        <v/>
      </c>
      <c r="T461" s="96" t="str">
        <f>IF(LEFT($V461,6)&lt;&gt;"",IF(COUNTIF(会員一覧!$E$4:$E$97,$V461),"メンバー",""),"")</f>
        <v/>
      </c>
      <c r="V461" s="150" t="str">
        <f t="shared" si="24"/>
        <v/>
      </c>
      <c r="W461" s="161" t="e">
        <f t="shared" si="25"/>
        <v>#VALUE!</v>
      </c>
    </row>
    <row r="462" spans="1:23">
      <c r="A462" s="94" t="str">
        <f t="shared" si="23"/>
        <v/>
      </c>
      <c r="B462" s="8"/>
      <c r="C462" s="152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S462" s="95" t="str">
        <f>IF(LEFT($V462,6)&lt;&gt;"",IF(COUNTIF(会員一覧!$E$4:$E$97,$V462),5,1),"")</f>
        <v/>
      </c>
      <c r="T462" s="96" t="str">
        <f>IF(LEFT($V462,6)&lt;&gt;"",IF(COUNTIF(会員一覧!$E$4:$E$97,$V462),"メンバー",""),"")</f>
        <v/>
      </c>
      <c r="V462" s="150" t="str">
        <f t="shared" si="24"/>
        <v/>
      </c>
      <c r="W462" s="161" t="e">
        <f t="shared" si="25"/>
        <v>#VALUE!</v>
      </c>
    </row>
    <row r="463" spans="1:23">
      <c r="A463" s="94" t="str">
        <f t="shared" si="23"/>
        <v/>
      </c>
      <c r="B463" s="8"/>
      <c r="C463" s="152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S463" s="95" t="str">
        <f>IF(LEFT($V463,6)&lt;&gt;"",IF(COUNTIF(会員一覧!$E$4:$E$97,$V463),5,1),"")</f>
        <v/>
      </c>
      <c r="T463" s="96" t="str">
        <f>IF(LEFT($V463,6)&lt;&gt;"",IF(COUNTIF(会員一覧!$E$4:$E$97,$V463),"メンバー",""),"")</f>
        <v/>
      </c>
      <c r="V463" s="150" t="str">
        <f t="shared" si="24"/>
        <v/>
      </c>
      <c r="W463" s="161" t="e">
        <f t="shared" si="25"/>
        <v>#VALUE!</v>
      </c>
    </row>
    <row r="464" spans="1:23">
      <c r="A464" s="94" t="str">
        <f t="shared" si="23"/>
        <v/>
      </c>
      <c r="B464" s="8"/>
      <c r="C464" s="152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S464" s="95" t="str">
        <f>IF(LEFT($V464,6)&lt;&gt;"",IF(COUNTIF(会員一覧!$E$4:$E$97,$V464),5,1),"")</f>
        <v/>
      </c>
      <c r="T464" s="96" t="str">
        <f>IF(LEFT($V464,6)&lt;&gt;"",IF(COUNTIF(会員一覧!$E$4:$E$97,$V464),"メンバー",""),"")</f>
        <v/>
      </c>
      <c r="V464" s="150" t="str">
        <f t="shared" si="24"/>
        <v/>
      </c>
      <c r="W464" s="161" t="e">
        <f t="shared" si="25"/>
        <v>#VALUE!</v>
      </c>
    </row>
    <row r="465" spans="1:23">
      <c r="A465" s="94" t="str">
        <f t="shared" si="23"/>
        <v/>
      </c>
      <c r="B465" s="8"/>
      <c r="C465" s="152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S465" s="95" t="str">
        <f>IF(LEFT($V465,6)&lt;&gt;"",IF(COUNTIF(会員一覧!$E$4:$E$97,$V465),5,1),"")</f>
        <v/>
      </c>
      <c r="T465" s="96" t="str">
        <f>IF(LEFT($V465,6)&lt;&gt;"",IF(COUNTIF(会員一覧!$E$4:$E$97,$V465),"メンバー",""),"")</f>
        <v/>
      </c>
      <c r="V465" s="150" t="str">
        <f t="shared" si="24"/>
        <v/>
      </c>
      <c r="W465" s="161" t="e">
        <f t="shared" si="25"/>
        <v>#VALUE!</v>
      </c>
    </row>
    <row r="466" spans="1:23">
      <c r="A466" s="94" t="str">
        <f t="shared" si="23"/>
        <v/>
      </c>
      <c r="B466" s="8"/>
      <c r="C466" s="152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S466" s="95" t="str">
        <f>IF(LEFT($V466,6)&lt;&gt;"",IF(COUNTIF(会員一覧!$E$4:$E$97,$V466),5,1),"")</f>
        <v/>
      </c>
      <c r="T466" s="96" t="str">
        <f>IF(LEFT($V466,6)&lt;&gt;"",IF(COUNTIF(会員一覧!$E$4:$E$97,$V466),"メンバー",""),"")</f>
        <v/>
      </c>
      <c r="V466" s="150" t="str">
        <f t="shared" si="24"/>
        <v/>
      </c>
      <c r="W466" s="161" t="e">
        <f t="shared" si="25"/>
        <v>#VALUE!</v>
      </c>
    </row>
    <row r="467" spans="1:23">
      <c r="A467" s="94" t="str">
        <f t="shared" si="23"/>
        <v/>
      </c>
      <c r="B467" s="8"/>
      <c r="C467" s="152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S467" s="95" t="str">
        <f>IF(LEFT($V467,6)&lt;&gt;"",IF(COUNTIF(会員一覧!$E$4:$E$97,$V467),5,1),"")</f>
        <v/>
      </c>
      <c r="T467" s="96" t="str">
        <f>IF(LEFT($V467,6)&lt;&gt;"",IF(COUNTIF(会員一覧!$E$4:$E$97,$V467),"メンバー",""),"")</f>
        <v/>
      </c>
      <c r="V467" s="150" t="str">
        <f t="shared" si="24"/>
        <v/>
      </c>
      <c r="W467" s="161" t="e">
        <f t="shared" si="25"/>
        <v>#VALUE!</v>
      </c>
    </row>
    <row r="468" spans="1:23">
      <c r="A468" s="94" t="str">
        <f t="shared" si="23"/>
        <v/>
      </c>
      <c r="B468" s="8"/>
      <c r="C468" s="152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S468" s="95" t="str">
        <f>IF(LEFT($V468,6)&lt;&gt;"",IF(COUNTIF(会員一覧!$E$4:$E$97,$V468),5,1),"")</f>
        <v/>
      </c>
      <c r="T468" s="96" t="str">
        <f>IF(LEFT($V468,6)&lt;&gt;"",IF(COUNTIF(会員一覧!$E$4:$E$97,$V468),"メンバー",""),"")</f>
        <v/>
      </c>
      <c r="V468" s="150" t="str">
        <f t="shared" si="24"/>
        <v/>
      </c>
      <c r="W468" s="161" t="e">
        <f t="shared" si="25"/>
        <v>#VALUE!</v>
      </c>
    </row>
    <row r="469" spans="1:23">
      <c r="A469" s="94" t="str">
        <f t="shared" si="23"/>
        <v/>
      </c>
      <c r="B469" s="8"/>
      <c r="C469" s="152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S469" s="95" t="str">
        <f>IF(LEFT($V469,6)&lt;&gt;"",IF(COUNTIF(会員一覧!$E$4:$E$97,$V469),5,1),"")</f>
        <v/>
      </c>
      <c r="T469" s="96" t="str">
        <f>IF(LEFT($V469,6)&lt;&gt;"",IF(COUNTIF(会員一覧!$E$4:$E$97,$V469),"メンバー",""),"")</f>
        <v/>
      </c>
      <c r="V469" s="150" t="str">
        <f t="shared" si="24"/>
        <v/>
      </c>
      <c r="W469" s="161" t="e">
        <f t="shared" si="25"/>
        <v>#VALUE!</v>
      </c>
    </row>
    <row r="470" spans="1:23">
      <c r="A470" s="94" t="str">
        <f t="shared" si="23"/>
        <v/>
      </c>
      <c r="B470" s="8"/>
      <c r="C470" s="152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S470" s="95" t="str">
        <f>IF(LEFT($V470,6)&lt;&gt;"",IF(COUNTIF(会員一覧!$E$4:$E$97,$V470),5,1),"")</f>
        <v/>
      </c>
      <c r="T470" s="96" t="str">
        <f>IF(LEFT($V470,6)&lt;&gt;"",IF(COUNTIF(会員一覧!$E$4:$E$97,$V470),"メンバー",""),"")</f>
        <v/>
      </c>
      <c r="V470" s="150" t="str">
        <f t="shared" si="24"/>
        <v/>
      </c>
      <c r="W470" s="161" t="e">
        <f t="shared" si="25"/>
        <v>#VALUE!</v>
      </c>
    </row>
    <row r="471" spans="1:23">
      <c r="A471" s="94" t="str">
        <f t="shared" si="23"/>
        <v/>
      </c>
      <c r="B471" s="8"/>
      <c r="C471" s="152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S471" s="95" t="str">
        <f>IF(LEFT($V471,6)&lt;&gt;"",IF(COUNTIF(会員一覧!$E$4:$E$97,$V471),5,1),"")</f>
        <v/>
      </c>
      <c r="T471" s="96" t="str">
        <f>IF(LEFT($V471,6)&lt;&gt;"",IF(COUNTIF(会員一覧!$E$4:$E$97,$V471),"メンバー",""),"")</f>
        <v/>
      </c>
      <c r="V471" s="150" t="str">
        <f t="shared" si="24"/>
        <v/>
      </c>
      <c r="W471" s="161" t="e">
        <f t="shared" si="25"/>
        <v>#VALUE!</v>
      </c>
    </row>
    <row r="472" spans="1:23">
      <c r="A472" s="94" t="str">
        <f t="shared" si="23"/>
        <v/>
      </c>
      <c r="B472" s="8"/>
      <c r="C472" s="152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S472" s="95" t="str">
        <f>IF(LEFT($V472,6)&lt;&gt;"",IF(COUNTIF(会員一覧!$E$4:$E$97,$V472),5,1),"")</f>
        <v/>
      </c>
      <c r="T472" s="96" t="str">
        <f>IF(LEFT($V472,6)&lt;&gt;"",IF(COUNTIF(会員一覧!$E$4:$E$97,$V472),"メンバー",""),"")</f>
        <v/>
      </c>
      <c r="V472" s="150" t="str">
        <f t="shared" si="24"/>
        <v/>
      </c>
      <c r="W472" s="161" t="e">
        <f t="shared" si="25"/>
        <v>#VALUE!</v>
      </c>
    </row>
    <row r="473" spans="1:23">
      <c r="A473" s="94" t="str">
        <f t="shared" si="23"/>
        <v/>
      </c>
      <c r="B473" s="8"/>
      <c r="C473" s="152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S473" s="95" t="str">
        <f>IF(LEFT($V473,6)&lt;&gt;"",IF(COUNTIF(会員一覧!$E$4:$E$97,$V473),5,1),"")</f>
        <v/>
      </c>
      <c r="T473" s="96" t="str">
        <f>IF(LEFT($V473,6)&lt;&gt;"",IF(COUNTIF(会員一覧!$E$4:$E$97,$V473),"メンバー",""),"")</f>
        <v/>
      </c>
      <c r="V473" s="150" t="str">
        <f t="shared" si="24"/>
        <v/>
      </c>
      <c r="W473" s="161" t="e">
        <f t="shared" si="25"/>
        <v>#VALUE!</v>
      </c>
    </row>
    <row r="474" spans="1:23">
      <c r="A474" s="94" t="str">
        <f t="shared" si="23"/>
        <v/>
      </c>
      <c r="B474" s="8"/>
      <c r="C474" s="152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S474" s="95" t="str">
        <f>IF(LEFT($V474,6)&lt;&gt;"",IF(COUNTIF(会員一覧!$E$4:$E$97,$V474),5,1),"")</f>
        <v/>
      </c>
      <c r="T474" s="96" t="str">
        <f>IF(LEFT($V474,6)&lt;&gt;"",IF(COUNTIF(会員一覧!$E$4:$E$97,$V474),"メンバー",""),"")</f>
        <v/>
      </c>
      <c r="V474" s="150" t="str">
        <f t="shared" si="24"/>
        <v/>
      </c>
      <c r="W474" s="161" t="e">
        <f t="shared" si="25"/>
        <v>#VALUE!</v>
      </c>
    </row>
    <row r="475" spans="1:23">
      <c r="A475" s="94" t="str">
        <f t="shared" si="23"/>
        <v/>
      </c>
      <c r="B475" s="8"/>
      <c r="C475" s="152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S475" s="95" t="str">
        <f>IF(LEFT($V475,6)&lt;&gt;"",IF(COUNTIF(会員一覧!$E$4:$E$97,$V475),5,1),"")</f>
        <v/>
      </c>
      <c r="T475" s="96" t="str">
        <f>IF(LEFT($V475,6)&lt;&gt;"",IF(COUNTIF(会員一覧!$E$4:$E$97,$V475),"メンバー",""),"")</f>
        <v/>
      </c>
      <c r="V475" s="150" t="str">
        <f t="shared" si="24"/>
        <v/>
      </c>
      <c r="W475" s="161" t="e">
        <f t="shared" si="25"/>
        <v>#VALUE!</v>
      </c>
    </row>
    <row r="476" spans="1:23">
      <c r="A476" s="94" t="str">
        <f t="shared" si="23"/>
        <v/>
      </c>
      <c r="B476" s="8"/>
      <c r="C476" s="152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S476" s="95" t="str">
        <f>IF(LEFT($V476,6)&lt;&gt;"",IF(COUNTIF(会員一覧!$E$4:$E$97,$V476),5,1),"")</f>
        <v/>
      </c>
      <c r="T476" s="96" t="str">
        <f>IF(LEFT($V476,6)&lt;&gt;"",IF(COUNTIF(会員一覧!$E$4:$E$97,$V476),"メンバー",""),"")</f>
        <v/>
      </c>
      <c r="V476" s="150" t="str">
        <f t="shared" si="24"/>
        <v/>
      </c>
      <c r="W476" s="161" t="e">
        <f t="shared" si="25"/>
        <v>#VALUE!</v>
      </c>
    </row>
    <row r="477" spans="1:23">
      <c r="A477" s="94" t="str">
        <f t="shared" si="23"/>
        <v/>
      </c>
      <c r="B477" s="8"/>
      <c r="C477" s="152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S477" s="95" t="str">
        <f>IF(LEFT($V477,6)&lt;&gt;"",IF(COUNTIF(会員一覧!$E$4:$E$97,$V477),5,1),"")</f>
        <v/>
      </c>
      <c r="T477" s="96" t="str">
        <f>IF(LEFT($V477,6)&lt;&gt;"",IF(COUNTIF(会員一覧!$E$4:$E$97,$V477),"メンバー",""),"")</f>
        <v/>
      </c>
      <c r="V477" s="150" t="str">
        <f t="shared" si="24"/>
        <v/>
      </c>
      <c r="W477" s="161" t="e">
        <f t="shared" si="25"/>
        <v>#VALUE!</v>
      </c>
    </row>
    <row r="478" spans="1:23">
      <c r="A478" s="94" t="str">
        <f t="shared" si="23"/>
        <v/>
      </c>
      <c r="B478" s="8"/>
      <c r="C478" s="152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S478" s="95" t="str">
        <f>IF(LEFT($V478,6)&lt;&gt;"",IF(COUNTIF(会員一覧!$E$4:$E$97,$V478),5,1),"")</f>
        <v/>
      </c>
      <c r="T478" s="96" t="str">
        <f>IF(LEFT($V478,6)&lt;&gt;"",IF(COUNTIF(会員一覧!$E$4:$E$97,$V478),"メンバー",""),"")</f>
        <v/>
      </c>
      <c r="V478" s="150" t="str">
        <f t="shared" si="24"/>
        <v/>
      </c>
      <c r="W478" s="161" t="e">
        <f t="shared" si="25"/>
        <v>#VALUE!</v>
      </c>
    </row>
    <row r="479" spans="1:23">
      <c r="A479" s="94" t="str">
        <f t="shared" si="23"/>
        <v/>
      </c>
      <c r="B479" s="8"/>
      <c r="C479" s="152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S479" s="95" t="str">
        <f>IF(LEFT($V479,6)&lt;&gt;"",IF(COUNTIF(会員一覧!$E$4:$E$97,$V479),5,1),"")</f>
        <v/>
      </c>
      <c r="T479" s="96" t="str">
        <f>IF(LEFT($V479,6)&lt;&gt;"",IF(COUNTIF(会員一覧!$E$4:$E$97,$V479),"メンバー",""),"")</f>
        <v/>
      </c>
      <c r="V479" s="150" t="str">
        <f t="shared" si="24"/>
        <v/>
      </c>
      <c r="W479" s="161" t="e">
        <f t="shared" si="25"/>
        <v>#VALUE!</v>
      </c>
    </row>
    <row r="480" spans="1:23">
      <c r="A480" s="94" t="str">
        <f t="shared" si="23"/>
        <v/>
      </c>
      <c r="B480" s="8"/>
      <c r="C480" s="152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S480" s="95" t="str">
        <f>IF(LEFT($V480,6)&lt;&gt;"",IF(COUNTIF(会員一覧!$E$4:$E$97,$V480),5,1),"")</f>
        <v/>
      </c>
      <c r="T480" s="96" t="str">
        <f>IF(LEFT($V480,6)&lt;&gt;"",IF(COUNTIF(会員一覧!$E$4:$E$97,$V480),"メンバー",""),"")</f>
        <v/>
      </c>
      <c r="V480" s="150" t="str">
        <f t="shared" si="24"/>
        <v/>
      </c>
      <c r="W480" s="161" t="e">
        <f t="shared" si="25"/>
        <v>#VALUE!</v>
      </c>
    </row>
    <row r="481" spans="1:23">
      <c r="A481" s="94" t="str">
        <f t="shared" si="23"/>
        <v/>
      </c>
      <c r="B481" s="8"/>
      <c r="C481" s="152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S481" s="95" t="str">
        <f>IF(LEFT($V481,6)&lt;&gt;"",IF(COUNTIF(会員一覧!$E$4:$E$97,$V481),5,1),"")</f>
        <v/>
      </c>
      <c r="T481" s="96" t="str">
        <f>IF(LEFT($V481,6)&lt;&gt;"",IF(COUNTIF(会員一覧!$E$4:$E$97,$V481),"メンバー",""),"")</f>
        <v/>
      </c>
      <c r="V481" s="150" t="str">
        <f t="shared" si="24"/>
        <v/>
      </c>
      <c r="W481" s="161" t="e">
        <f t="shared" si="25"/>
        <v>#VALUE!</v>
      </c>
    </row>
    <row r="482" spans="1:23">
      <c r="A482" s="94" t="str">
        <f t="shared" si="23"/>
        <v/>
      </c>
      <c r="B482" s="8"/>
      <c r="C482" s="152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S482" s="95" t="str">
        <f>IF(LEFT($V482,6)&lt;&gt;"",IF(COUNTIF(会員一覧!$E$4:$E$97,$V482),5,1),"")</f>
        <v/>
      </c>
      <c r="T482" s="96" t="str">
        <f>IF(LEFT($V482,6)&lt;&gt;"",IF(COUNTIF(会員一覧!$E$4:$E$97,$V482),"メンバー",""),"")</f>
        <v/>
      </c>
      <c r="V482" s="150" t="str">
        <f t="shared" si="24"/>
        <v/>
      </c>
      <c r="W482" s="161" t="e">
        <f t="shared" si="25"/>
        <v>#VALUE!</v>
      </c>
    </row>
    <row r="483" spans="1:23">
      <c r="A483" s="94" t="str">
        <f t="shared" si="23"/>
        <v/>
      </c>
      <c r="B483" s="8"/>
      <c r="C483" s="152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S483" s="95" t="str">
        <f>IF(LEFT($V483,6)&lt;&gt;"",IF(COUNTIF(会員一覧!$E$4:$E$97,$V483),5,1),"")</f>
        <v/>
      </c>
      <c r="T483" s="96" t="str">
        <f>IF(LEFT($V483,6)&lt;&gt;"",IF(COUNTIF(会員一覧!$E$4:$E$97,$V483),"メンバー",""),"")</f>
        <v/>
      </c>
      <c r="V483" s="150" t="str">
        <f t="shared" si="24"/>
        <v/>
      </c>
      <c r="W483" s="161" t="e">
        <f t="shared" si="25"/>
        <v>#VALUE!</v>
      </c>
    </row>
    <row r="484" spans="1:23">
      <c r="A484" s="94" t="str">
        <f t="shared" si="23"/>
        <v/>
      </c>
      <c r="B484" s="8"/>
      <c r="C484" s="152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S484" s="95" t="str">
        <f>IF(LEFT($V484,6)&lt;&gt;"",IF(COUNTIF(会員一覧!$E$4:$E$97,$V484),5,1),"")</f>
        <v/>
      </c>
      <c r="T484" s="96" t="str">
        <f>IF(LEFT($V484,6)&lt;&gt;"",IF(COUNTIF(会員一覧!$E$4:$E$97,$V484),"メンバー",""),"")</f>
        <v/>
      </c>
      <c r="V484" s="150" t="str">
        <f t="shared" si="24"/>
        <v/>
      </c>
      <c r="W484" s="161" t="e">
        <f t="shared" si="25"/>
        <v>#VALUE!</v>
      </c>
    </row>
    <row r="485" spans="1:23">
      <c r="A485" s="94" t="str">
        <f t="shared" si="23"/>
        <v/>
      </c>
      <c r="B485" s="8"/>
      <c r="C485" s="152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S485" s="95" t="str">
        <f>IF(LEFT($V485,6)&lt;&gt;"",IF(COUNTIF(会員一覧!$E$4:$E$97,$V485),5,1),"")</f>
        <v/>
      </c>
      <c r="T485" s="96" t="str">
        <f>IF(LEFT($V485,6)&lt;&gt;"",IF(COUNTIF(会員一覧!$E$4:$E$97,$V485),"メンバー",""),"")</f>
        <v/>
      </c>
      <c r="V485" s="150" t="str">
        <f t="shared" si="24"/>
        <v/>
      </c>
      <c r="W485" s="161" t="e">
        <f t="shared" si="25"/>
        <v>#VALUE!</v>
      </c>
    </row>
    <row r="486" spans="1:23">
      <c r="A486" s="94" t="str">
        <f t="shared" si="23"/>
        <v/>
      </c>
      <c r="B486" s="8"/>
      <c r="C486" s="152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S486" s="95" t="str">
        <f>IF(LEFT($V486,6)&lt;&gt;"",IF(COUNTIF(会員一覧!$E$4:$E$97,$V486),5,1),"")</f>
        <v/>
      </c>
      <c r="T486" s="96" t="str">
        <f>IF(LEFT($V486,6)&lt;&gt;"",IF(COUNTIF(会員一覧!$E$4:$E$97,$V486),"メンバー",""),"")</f>
        <v/>
      </c>
      <c r="V486" s="150" t="str">
        <f t="shared" si="24"/>
        <v/>
      </c>
      <c r="W486" s="161" t="e">
        <f t="shared" si="25"/>
        <v>#VALUE!</v>
      </c>
    </row>
    <row r="487" spans="1:23">
      <c r="A487" s="94" t="str">
        <f t="shared" si="23"/>
        <v/>
      </c>
      <c r="B487" s="8"/>
      <c r="C487" s="152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S487" s="95" t="str">
        <f>IF(LEFT($V487,6)&lt;&gt;"",IF(COUNTIF(会員一覧!$E$4:$E$97,$V487),5,1),"")</f>
        <v/>
      </c>
      <c r="T487" s="96" t="str">
        <f>IF(LEFT($V487,6)&lt;&gt;"",IF(COUNTIF(会員一覧!$E$4:$E$97,$V487),"メンバー",""),"")</f>
        <v/>
      </c>
      <c r="V487" s="150" t="str">
        <f t="shared" si="24"/>
        <v/>
      </c>
      <c r="W487" s="161" t="e">
        <f t="shared" si="25"/>
        <v>#VALUE!</v>
      </c>
    </row>
    <row r="488" spans="1:23">
      <c r="A488" s="94" t="str">
        <f t="shared" si="23"/>
        <v/>
      </c>
      <c r="B488" s="8"/>
      <c r="C488" s="152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S488" s="95" t="str">
        <f>IF(LEFT($V488,6)&lt;&gt;"",IF(COUNTIF(会員一覧!$E$4:$E$97,$V488),5,1),"")</f>
        <v/>
      </c>
      <c r="T488" s="96" t="str">
        <f>IF(LEFT($V488,6)&lt;&gt;"",IF(COUNTIF(会員一覧!$E$4:$E$97,$V488),"メンバー",""),"")</f>
        <v/>
      </c>
      <c r="V488" s="150" t="str">
        <f t="shared" si="24"/>
        <v/>
      </c>
      <c r="W488" s="161" t="e">
        <f t="shared" si="25"/>
        <v>#VALUE!</v>
      </c>
    </row>
    <row r="489" spans="1:23">
      <c r="A489" s="94" t="str">
        <f t="shared" si="23"/>
        <v/>
      </c>
      <c r="B489" s="8"/>
      <c r="C489" s="152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S489" s="95" t="str">
        <f>IF(LEFT($V489,6)&lt;&gt;"",IF(COUNTIF(会員一覧!$E$4:$E$97,$V489),5,1),"")</f>
        <v/>
      </c>
      <c r="T489" s="96" t="str">
        <f>IF(LEFT($V489,6)&lt;&gt;"",IF(COUNTIF(会員一覧!$E$4:$E$97,$V489),"メンバー",""),"")</f>
        <v/>
      </c>
      <c r="V489" s="150" t="str">
        <f t="shared" si="24"/>
        <v/>
      </c>
      <c r="W489" s="161" t="e">
        <f t="shared" si="25"/>
        <v>#VALUE!</v>
      </c>
    </row>
    <row r="490" spans="1:23">
      <c r="A490" s="94" t="str">
        <f t="shared" si="23"/>
        <v/>
      </c>
      <c r="B490" s="8"/>
      <c r="C490" s="152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S490" s="95" t="str">
        <f>IF(LEFT($V490,6)&lt;&gt;"",IF(COUNTIF(会員一覧!$E$4:$E$97,$V490),5,1),"")</f>
        <v/>
      </c>
      <c r="T490" s="96" t="str">
        <f>IF(LEFT($V490,6)&lt;&gt;"",IF(COUNTIF(会員一覧!$E$4:$E$97,$V490),"メンバー",""),"")</f>
        <v/>
      </c>
      <c r="V490" s="150" t="str">
        <f t="shared" si="24"/>
        <v/>
      </c>
      <c r="W490" s="161" t="e">
        <f t="shared" si="25"/>
        <v>#VALUE!</v>
      </c>
    </row>
    <row r="491" spans="1:23">
      <c r="A491" s="94" t="str">
        <f t="shared" si="23"/>
        <v/>
      </c>
      <c r="B491" s="8"/>
      <c r="C491" s="152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S491" s="95" t="str">
        <f>IF(LEFT($V491,6)&lt;&gt;"",IF(COUNTIF(会員一覧!$E$4:$E$97,$V491),5,1),"")</f>
        <v/>
      </c>
      <c r="T491" s="96" t="str">
        <f>IF(LEFT($V491,6)&lt;&gt;"",IF(COUNTIF(会員一覧!$E$4:$E$97,$V491),"メンバー",""),"")</f>
        <v/>
      </c>
      <c r="V491" s="150" t="str">
        <f t="shared" si="24"/>
        <v/>
      </c>
      <c r="W491" s="161" t="e">
        <f t="shared" si="25"/>
        <v>#VALUE!</v>
      </c>
    </row>
    <row r="492" spans="1:23">
      <c r="A492" s="94" t="str">
        <f t="shared" si="23"/>
        <v/>
      </c>
      <c r="B492" s="8"/>
      <c r="C492" s="152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S492" s="95" t="str">
        <f>IF(LEFT($V492,6)&lt;&gt;"",IF(COUNTIF(会員一覧!$E$4:$E$97,$V492),5,1),"")</f>
        <v/>
      </c>
      <c r="T492" s="96" t="str">
        <f>IF(LEFT($V492,6)&lt;&gt;"",IF(COUNTIF(会員一覧!$E$4:$E$97,$V492),"メンバー",""),"")</f>
        <v/>
      </c>
      <c r="V492" s="150" t="str">
        <f t="shared" si="24"/>
        <v/>
      </c>
      <c r="W492" s="161" t="e">
        <f t="shared" si="25"/>
        <v>#VALUE!</v>
      </c>
    </row>
    <row r="493" spans="1:23">
      <c r="A493" s="94" t="str">
        <f t="shared" si="23"/>
        <v/>
      </c>
      <c r="B493" s="8"/>
      <c r="C493" s="152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S493" s="95" t="str">
        <f>IF(LEFT($V493,6)&lt;&gt;"",IF(COUNTIF(会員一覧!$E$4:$E$97,$V493),5,1),"")</f>
        <v/>
      </c>
      <c r="T493" s="96" t="str">
        <f>IF(LEFT($V493,6)&lt;&gt;"",IF(COUNTIF(会員一覧!$E$4:$E$97,$V493),"メンバー",""),"")</f>
        <v/>
      </c>
      <c r="V493" s="150" t="str">
        <f t="shared" si="24"/>
        <v/>
      </c>
      <c r="W493" s="161" t="e">
        <f t="shared" si="25"/>
        <v>#VALUE!</v>
      </c>
    </row>
    <row r="494" spans="1:23">
      <c r="A494" s="94" t="str">
        <f t="shared" si="23"/>
        <v/>
      </c>
      <c r="B494" s="8"/>
      <c r="C494" s="152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S494" s="95" t="str">
        <f>IF(LEFT($V494,6)&lt;&gt;"",IF(COUNTIF(会員一覧!$E$4:$E$97,$V494),5,1),"")</f>
        <v/>
      </c>
      <c r="T494" s="96" t="str">
        <f>IF(LEFT($V494,6)&lt;&gt;"",IF(COUNTIF(会員一覧!$E$4:$E$97,$V494),"メンバー",""),"")</f>
        <v/>
      </c>
      <c r="V494" s="150" t="str">
        <f t="shared" si="24"/>
        <v/>
      </c>
      <c r="W494" s="161" t="e">
        <f t="shared" si="25"/>
        <v>#VALUE!</v>
      </c>
    </row>
    <row r="495" spans="1:23">
      <c r="A495" s="94" t="str">
        <f t="shared" si="23"/>
        <v/>
      </c>
      <c r="B495" s="8"/>
      <c r="C495" s="152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S495" s="95" t="str">
        <f>IF(LEFT($V495,6)&lt;&gt;"",IF(COUNTIF(会員一覧!$E$4:$E$97,$V495),5,1),"")</f>
        <v/>
      </c>
      <c r="T495" s="96" t="str">
        <f>IF(LEFT($V495,6)&lt;&gt;"",IF(COUNTIF(会員一覧!$E$4:$E$97,$V495),"メンバー",""),"")</f>
        <v/>
      </c>
      <c r="V495" s="150" t="str">
        <f t="shared" si="24"/>
        <v/>
      </c>
      <c r="W495" s="161" t="e">
        <f t="shared" si="25"/>
        <v>#VALUE!</v>
      </c>
    </row>
    <row r="496" spans="1:23">
      <c r="A496" s="94" t="str">
        <f t="shared" si="23"/>
        <v/>
      </c>
      <c r="B496" s="8"/>
      <c r="C496" s="152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S496" s="95" t="str">
        <f>IF(LEFT($V496,6)&lt;&gt;"",IF(COUNTIF(会員一覧!$E$4:$E$97,$V496),5,1),"")</f>
        <v/>
      </c>
      <c r="T496" s="96" t="str">
        <f>IF(LEFT($V496,6)&lt;&gt;"",IF(COUNTIF(会員一覧!$E$4:$E$97,$V496),"メンバー",""),"")</f>
        <v/>
      </c>
      <c r="V496" s="150" t="str">
        <f t="shared" si="24"/>
        <v/>
      </c>
      <c r="W496" s="161" t="e">
        <f t="shared" si="25"/>
        <v>#VALUE!</v>
      </c>
    </row>
    <row r="497" spans="1:23">
      <c r="A497" s="94" t="str">
        <f t="shared" si="23"/>
        <v/>
      </c>
      <c r="B497" s="8"/>
      <c r="C497" s="152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S497" s="95" t="str">
        <f>IF(LEFT($V497,6)&lt;&gt;"",IF(COUNTIF(会員一覧!$E$4:$E$97,$V497),5,1),"")</f>
        <v/>
      </c>
      <c r="T497" s="96" t="str">
        <f>IF(LEFT($V497,6)&lt;&gt;"",IF(COUNTIF(会員一覧!$E$4:$E$97,$V497),"メンバー",""),"")</f>
        <v/>
      </c>
      <c r="V497" s="150" t="str">
        <f t="shared" si="24"/>
        <v/>
      </c>
      <c r="W497" s="161" t="e">
        <f t="shared" si="25"/>
        <v>#VALUE!</v>
      </c>
    </row>
    <row r="498" spans="1:23">
      <c r="A498" s="94" t="str">
        <f t="shared" si="23"/>
        <v/>
      </c>
      <c r="B498" s="8"/>
      <c r="C498" s="152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S498" s="95" t="str">
        <f>IF(LEFT($V498,6)&lt;&gt;"",IF(COUNTIF(会員一覧!$E$4:$E$97,$V498),5,1),"")</f>
        <v/>
      </c>
      <c r="T498" s="96" t="str">
        <f>IF(LEFT($V498,6)&lt;&gt;"",IF(COUNTIF(会員一覧!$E$4:$E$97,$V498),"メンバー",""),"")</f>
        <v/>
      </c>
      <c r="V498" s="150" t="str">
        <f t="shared" si="24"/>
        <v/>
      </c>
      <c r="W498" s="161" t="e">
        <f t="shared" si="25"/>
        <v>#VALUE!</v>
      </c>
    </row>
    <row r="499" spans="1:23">
      <c r="A499" s="94" t="str">
        <f t="shared" si="23"/>
        <v/>
      </c>
      <c r="B499" s="8"/>
      <c r="C499" s="152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S499" s="95" t="str">
        <f>IF(LEFT($V499,6)&lt;&gt;"",IF(COUNTIF(会員一覧!$E$4:$E$97,$V499),5,1),"")</f>
        <v/>
      </c>
      <c r="T499" s="96" t="str">
        <f>IF(LEFT($V499,6)&lt;&gt;"",IF(COUNTIF(会員一覧!$E$4:$E$97,$V499),"メンバー",""),"")</f>
        <v/>
      </c>
      <c r="V499" s="150" t="str">
        <f t="shared" si="24"/>
        <v/>
      </c>
      <c r="W499" s="161" t="e">
        <f t="shared" si="25"/>
        <v>#VALUE!</v>
      </c>
    </row>
    <row r="500" spans="1:23">
      <c r="A500" s="94" t="str">
        <f t="shared" si="23"/>
        <v/>
      </c>
      <c r="B500" s="8"/>
      <c r="C500" s="152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S500" s="95" t="str">
        <f>IF(LEFT($V500,6)&lt;&gt;"",IF(COUNTIF(会員一覧!$E$4:$E$97,$V500),5,1),"")</f>
        <v/>
      </c>
      <c r="T500" s="96" t="str">
        <f>IF(LEFT($V500,6)&lt;&gt;"",IF(COUNTIF(会員一覧!$E$4:$E$97,$V500),"メンバー",""),"")</f>
        <v/>
      </c>
      <c r="V500" s="150" t="str">
        <f t="shared" si="24"/>
        <v/>
      </c>
      <c r="W500" s="161" t="e">
        <f t="shared" si="25"/>
        <v>#VALUE!</v>
      </c>
    </row>
    <row r="501" spans="1:23">
      <c r="A501" s="94" t="str">
        <f t="shared" si="23"/>
        <v/>
      </c>
      <c r="B501" s="8"/>
      <c r="C501" s="152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S501" s="95" t="str">
        <f>IF(LEFT($V501,6)&lt;&gt;"",IF(COUNTIF(会員一覧!$E$4:$E$97,$V501),5,1),"")</f>
        <v/>
      </c>
      <c r="T501" s="96" t="str">
        <f>IF(LEFT($V501,6)&lt;&gt;"",IF(COUNTIF(会員一覧!$E$4:$E$97,$V501),"メンバー",""),"")</f>
        <v/>
      </c>
      <c r="V501" s="150" t="str">
        <f t="shared" si="24"/>
        <v/>
      </c>
      <c r="W501" s="161" t="e">
        <f t="shared" si="25"/>
        <v>#VALUE!</v>
      </c>
    </row>
    <row r="502" spans="1:23">
      <c r="A502" s="94" t="str">
        <f t="shared" si="23"/>
        <v/>
      </c>
      <c r="B502" s="8"/>
      <c r="C502" s="152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S502" s="95" t="str">
        <f>IF(LEFT($V502,6)&lt;&gt;"",IF(COUNTIF(会員一覧!$E$4:$E$97,$V502),5,1),"")</f>
        <v/>
      </c>
      <c r="T502" s="96" t="str">
        <f>IF(LEFT($V502,6)&lt;&gt;"",IF(COUNTIF(会員一覧!$E$4:$E$97,$V502),"メンバー",""),"")</f>
        <v/>
      </c>
      <c r="V502" s="150" t="str">
        <f t="shared" si="24"/>
        <v/>
      </c>
      <c r="W502" s="161" t="e">
        <f t="shared" si="25"/>
        <v>#VALUE!</v>
      </c>
    </row>
    <row r="503" spans="1:23">
      <c r="A503" s="94" t="str">
        <f t="shared" si="23"/>
        <v/>
      </c>
      <c r="B503" s="8"/>
      <c r="C503" s="152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S503" s="95" t="str">
        <f>IF(LEFT($V503,6)&lt;&gt;"",IF(COUNTIF(会員一覧!$E$4:$E$97,$V503),5,1),"")</f>
        <v/>
      </c>
      <c r="T503" s="96" t="str">
        <f>IF(LEFT($V503,6)&lt;&gt;"",IF(COUNTIF(会員一覧!$E$4:$E$97,$V503),"メンバー",""),"")</f>
        <v/>
      </c>
      <c r="V503" s="150" t="str">
        <f t="shared" si="24"/>
        <v/>
      </c>
      <c r="W503" s="161" t="e">
        <f t="shared" si="25"/>
        <v>#VALUE!</v>
      </c>
    </row>
    <row r="504" spans="1:23">
      <c r="A504" s="94" t="str">
        <f t="shared" si="23"/>
        <v/>
      </c>
      <c r="B504" s="8"/>
      <c r="C504" s="152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S504" s="95" t="str">
        <f>IF(LEFT($V504,6)&lt;&gt;"",IF(COUNTIF(会員一覧!$E$4:$E$97,$V504),5,1),"")</f>
        <v/>
      </c>
      <c r="T504" s="96" t="str">
        <f>IF(LEFT($V504,6)&lt;&gt;"",IF(COUNTIF(会員一覧!$E$4:$E$97,$V504),"メンバー",""),"")</f>
        <v/>
      </c>
      <c r="V504" s="150" t="str">
        <f t="shared" si="24"/>
        <v/>
      </c>
      <c r="W504" s="161" t="e">
        <f t="shared" si="25"/>
        <v>#VALUE!</v>
      </c>
    </row>
    <row r="505" spans="1:23">
      <c r="A505" s="94" t="str">
        <f t="shared" si="23"/>
        <v/>
      </c>
      <c r="B505" s="8"/>
      <c r="C505" s="152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S505" s="95" t="str">
        <f>IF(LEFT($V505,6)&lt;&gt;"",IF(COUNTIF(会員一覧!$E$4:$E$97,$V505),5,1),"")</f>
        <v/>
      </c>
      <c r="T505" s="96" t="str">
        <f>IF(LEFT($V505,6)&lt;&gt;"",IF(COUNTIF(会員一覧!$E$4:$E$97,$V505),"メンバー",""),"")</f>
        <v/>
      </c>
      <c r="V505" s="150" t="str">
        <f t="shared" si="24"/>
        <v/>
      </c>
      <c r="W505" s="161" t="e">
        <f t="shared" si="25"/>
        <v>#VALUE!</v>
      </c>
    </row>
    <row r="506" spans="1:23">
      <c r="A506" s="94" t="str">
        <f t="shared" si="23"/>
        <v/>
      </c>
      <c r="B506" s="8"/>
      <c r="C506" s="152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S506" s="95" t="str">
        <f>IF(LEFT($V506,6)&lt;&gt;"",IF(COUNTIF(会員一覧!$E$4:$E$97,$V506),5,1),"")</f>
        <v/>
      </c>
      <c r="T506" s="96" t="str">
        <f>IF(LEFT($V506,6)&lt;&gt;"",IF(COUNTIF(会員一覧!$E$4:$E$97,$V506),"メンバー",""),"")</f>
        <v/>
      </c>
      <c r="V506" s="150" t="str">
        <f t="shared" si="24"/>
        <v/>
      </c>
      <c r="W506" s="161" t="e">
        <f t="shared" si="25"/>
        <v>#VALUE!</v>
      </c>
    </row>
    <row r="507" spans="1:23">
      <c r="A507" s="94" t="str">
        <f t="shared" si="23"/>
        <v/>
      </c>
      <c r="B507" s="8"/>
      <c r="C507" s="152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S507" s="95" t="str">
        <f>IF(LEFT($V507,6)&lt;&gt;"",IF(COUNTIF(会員一覧!$E$4:$E$97,$V507),5,1),"")</f>
        <v/>
      </c>
      <c r="T507" s="96" t="str">
        <f>IF(LEFT($V507,6)&lt;&gt;"",IF(COUNTIF(会員一覧!$E$4:$E$97,$V507),"メンバー",""),"")</f>
        <v/>
      </c>
      <c r="V507" s="150" t="str">
        <f t="shared" si="24"/>
        <v/>
      </c>
      <c r="W507" s="161" t="e">
        <f t="shared" si="25"/>
        <v>#VALUE!</v>
      </c>
    </row>
    <row r="508" spans="1:23">
      <c r="A508" s="94" t="str">
        <f t="shared" si="23"/>
        <v/>
      </c>
      <c r="B508" s="8"/>
      <c r="C508" s="152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S508" s="95" t="str">
        <f>IF(LEFT($V508,6)&lt;&gt;"",IF(COUNTIF(会員一覧!$E$4:$E$97,$V508),5,1),"")</f>
        <v/>
      </c>
      <c r="T508" s="96" t="str">
        <f>IF(LEFT($V508,6)&lt;&gt;"",IF(COUNTIF(会員一覧!$E$4:$E$97,$V508),"メンバー",""),"")</f>
        <v/>
      </c>
      <c r="V508" s="150" t="str">
        <f t="shared" si="24"/>
        <v/>
      </c>
      <c r="W508" s="161" t="e">
        <f t="shared" si="25"/>
        <v>#VALUE!</v>
      </c>
    </row>
    <row r="509" spans="1:23">
      <c r="A509" s="94" t="str">
        <f t="shared" si="23"/>
        <v/>
      </c>
      <c r="B509" s="8"/>
      <c r="C509" s="152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S509" s="95" t="str">
        <f>IF(LEFT($V509,6)&lt;&gt;"",IF(COUNTIF(会員一覧!$E$4:$E$97,$V509),5,1),"")</f>
        <v/>
      </c>
      <c r="T509" s="96" t="str">
        <f>IF(LEFT($V509,6)&lt;&gt;"",IF(COUNTIF(会員一覧!$E$4:$E$97,$V509),"メンバー",""),"")</f>
        <v/>
      </c>
      <c r="V509" s="150" t="str">
        <f t="shared" si="24"/>
        <v/>
      </c>
      <c r="W509" s="161" t="e">
        <f t="shared" si="25"/>
        <v>#VALUE!</v>
      </c>
    </row>
    <row r="510" spans="1:23">
      <c r="A510" s="94" t="str">
        <f t="shared" si="23"/>
        <v/>
      </c>
      <c r="B510" s="8"/>
      <c r="C510" s="152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S510" s="95" t="str">
        <f>IF(LEFT($V510,6)&lt;&gt;"",IF(COUNTIF(会員一覧!$E$4:$E$97,$V510),5,1),"")</f>
        <v/>
      </c>
      <c r="T510" s="96" t="str">
        <f>IF(LEFT($V510,6)&lt;&gt;"",IF(COUNTIF(会員一覧!$E$4:$E$97,$V510),"メンバー",""),"")</f>
        <v/>
      </c>
      <c r="V510" s="150" t="str">
        <f t="shared" si="24"/>
        <v/>
      </c>
      <c r="W510" s="161" t="e">
        <f t="shared" si="25"/>
        <v>#VALUE!</v>
      </c>
    </row>
    <row r="511" spans="1:23">
      <c r="A511" s="94" t="str">
        <f t="shared" si="23"/>
        <v/>
      </c>
      <c r="B511" s="8"/>
      <c r="C511" s="152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S511" s="95" t="str">
        <f>IF(LEFT($V511,6)&lt;&gt;"",IF(COUNTIF(会員一覧!$E$4:$E$97,$V511),5,1),"")</f>
        <v/>
      </c>
      <c r="T511" s="96" t="str">
        <f>IF(LEFT($V511,6)&lt;&gt;"",IF(COUNTIF(会員一覧!$E$4:$E$97,$V511),"メンバー",""),"")</f>
        <v/>
      </c>
      <c r="V511" s="150" t="str">
        <f t="shared" si="24"/>
        <v/>
      </c>
      <c r="W511" s="161" t="e">
        <f t="shared" si="25"/>
        <v>#VALUE!</v>
      </c>
    </row>
    <row r="512" spans="1:23">
      <c r="A512" s="94" t="str">
        <f t="shared" si="23"/>
        <v/>
      </c>
      <c r="B512" s="8"/>
      <c r="C512" s="152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S512" s="95" t="str">
        <f>IF(LEFT($V512,6)&lt;&gt;"",IF(COUNTIF(会員一覧!$E$4:$E$97,$V512),5,1),"")</f>
        <v/>
      </c>
      <c r="T512" s="96" t="str">
        <f>IF(LEFT($V512,6)&lt;&gt;"",IF(COUNTIF(会員一覧!$E$4:$E$97,$V512),"メンバー",""),"")</f>
        <v/>
      </c>
      <c r="V512" s="150" t="str">
        <f t="shared" si="24"/>
        <v/>
      </c>
      <c r="W512" s="161" t="e">
        <f t="shared" si="25"/>
        <v>#VALUE!</v>
      </c>
    </row>
    <row r="513" spans="1:23">
      <c r="A513" s="94" t="str">
        <f t="shared" si="23"/>
        <v/>
      </c>
      <c r="B513" s="8"/>
      <c r="C513" s="152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S513" s="95" t="str">
        <f>IF(LEFT($V513,6)&lt;&gt;"",IF(COUNTIF(会員一覧!$E$4:$E$97,$V513),5,1),"")</f>
        <v/>
      </c>
      <c r="T513" s="96" t="str">
        <f>IF(LEFT($V513,6)&lt;&gt;"",IF(COUNTIF(会員一覧!$E$4:$E$97,$V513),"メンバー",""),"")</f>
        <v/>
      </c>
      <c r="V513" s="150" t="str">
        <f t="shared" si="24"/>
        <v/>
      </c>
      <c r="W513" s="161" t="e">
        <f t="shared" si="25"/>
        <v>#VALUE!</v>
      </c>
    </row>
    <row r="514" spans="1:23">
      <c r="A514" s="94" t="str">
        <f t="shared" si="23"/>
        <v/>
      </c>
      <c r="B514" s="8"/>
      <c r="C514" s="152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S514" s="95" t="str">
        <f>IF(LEFT($V514,6)&lt;&gt;"",IF(COUNTIF(会員一覧!$E$4:$E$97,$V514),5,1),"")</f>
        <v/>
      </c>
      <c r="T514" s="96" t="str">
        <f>IF(LEFT($V514,6)&lt;&gt;"",IF(COUNTIF(会員一覧!$E$4:$E$97,$V514),"メンバー",""),"")</f>
        <v/>
      </c>
      <c r="V514" s="150" t="str">
        <f t="shared" si="24"/>
        <v/>
      </c>
      <c r="W514" s="161" t="e">
        <f t="shared" si="25"/>
        <v>#VALUE!</v>
      </c>
    </row>
    <row r="515" spans="1:23">
      <c r="A515" s="94" t="str">
        <f t="shared" si="23"/>
        <v/>
      </c>
      <c r="B515" s="8"/>
      <c r="C515" s="152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S515" s="95" t="str">
        <f>IF(LEFT($V515,6)&lt;&gt;"",IF(COUNTIF(会員一覧!$E$4:$E$97,$V515),5,1),"")</f>
        <v/>
      </c>
      <c r="T515" s="96" t="str">
        <f>IF(LEFT($V515,6)&lt;&gt;"",IF(COUNTIF(会員一覧!$E$4:$E$97,$V515),"メンバー",""),"")</f>
        <v/>
      </c>
      <c r="V515" s="150" t="str">
        <f t="shared" si="24"/>
        <v/>
      </c>
      <c r="W515" s="161" t="e">
        <f t="shared" si="25"/>
        <v>#VALUE!</v>
      </c>
    </row>
    <row r="516" spans="1:23">
      <c r="A516" s="94" t="str">
        <f t="shared" si="23"/>
        <v/>
      </c>
      <c r="B516" s="8"/>
      <c r="C516" s="152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S516" s="95" t="str">
        <f>IF(LEFT($V516,6)&lt;&gt;"",IF(COUNTIF(会員一覧!$E$4:$E$97,$V516),5,1),"")</f>
        <v/>
      </c>
      <c r="T516" s="96" t="str">
        <f>IF(LEFT($V516,6)&lt;&gt;"",IF(COUNTIF(会員一覧!$E$4:$E$97,$V516),"メンバー",""),"")</f>
        <v/>
      </c>
      <c r="V516" s="150" t="str">
        <f t="shared" si="24"/>
        <v/>
      </c>
      <c r="W516" s="161" t="e">
        <f t="shared" si="25"/>
        <v>#VALUE!</v>
      </c>
    </row>
    <row r="517" spans="1:23">
      <c r="A517" s="94" t="str">
        <f t="shared" si="23"/>
        <v/>
      </c>
      <c r="B517" s="8"/>
      <c r="C517" s="152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S517" s="95" t="str">
        <f>IF(LEFT($V517,6)&lt;&gt;"",IF(COUNTIF(会員一覧!$E$4:$E$97,$V517),5,1),"")</f>
        <v/>
      </c>
      <c r="T517" s="96" t="str">
        <f>IF(LEFT($V517,6)&lt;&gt;"",IF(COUNTIF(会員一覧!$E$4:$E$97,$V517),"メンバー",""),"")</f>
        <v/>
      </c>
      <c r="V517" s="150" t="str">
        <f t="shared" si="24"/>
        <v/>
      </c>
      <c r="W517" s="161" t="e">
        <f t="shared" si="25"/>
        <v>#VALUE!</v>
      </c>
    </row>
    <row r="518" spans="1:23">
      <c r="A518" s="94" t="str">
        <f t="shared" si="23"/>
        <v/>
      </c>
      <c r="B518" s="8"/>
      <c r="C518" s="152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S518" s="95" t="str">
        <f>IF(LEFT($V518,6)&lt;&gt;"",IF(COUNTIF(会員一覧!$E$4:$E$97,$V518),5,1),"")</f>
        <v/>
      </c>
      <c r="T518" s="96" t="str">
        <f>IF(LEFT($V518,6)&lt;&gt;"",IF(COUNTIF(会員一覧!$E$4:$E$97,$V518),"メンバー",""),"")</f>
        <v/>
      </c>
      <c r="V518" s="150" t="str">
        <f t="shared" si="24"/>
        <v/>
      </c>
      <c r="W518" s="161" t="e">
        <f t="shared" si="25"/>
        <v>#VALUE!</v>
      </c>
    </row>
    <row r="519" spans="1:23">
      <c r="A519" s="94" t="str">
        <f t="shared" si="23"/>
        <v/>
      </c>
      <c r="B519" s="8"/>
      <c r="C519" s="152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S519" s="95" t="str">
        <f>IF(LEFT($V519,6)&lt;&gt;"",IF(COUNTIF(会員一覧!$E$4:$E$97,$V519),5,1),"")</f>
        <v/>
      </c>
      <c r="T519" s="96" t="str">
        <f>IF(LEFT($V519,6)&lt;&gt;"",IF(COUNTIF(会員一覧!$E$4:$E$97,$V519),"メンバー",""),"")</f>
        <v/>
      </c>
      <c r="V519" s="150" t="str">
        <f t="shared" si="24"/>
        <v/>
      </c>
      <c r="W519" s="161" t="e">
        <f t="shared" si="25"/>
        <v>#VALUE!</v>
      </c>
    </row>
    <row r="520" spans="1:23">
      <c r="A520" s="94" t="str">
        <f t="shared" si="23"/>
        <v/>
      </c>
      <c r="B520" s="8"/>
      <c r="C520" s="152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S520" s="95" t="str">
        <f>IF(LEFT($V520,6)&lt;&gt;"",IF(COUNTIF(会員一覧!$E$4:$E$97,$V520),5,1),"")</f>
        <v/>
      </c>
      <c r="T520" s="96" t="str">
        <f>IF(LEFT($V520,6)&lt;&gt;"",IF(COUNTIF(会員一覧!$E$4:$E$97,$V520),"メンバー",""),"")</f>
        <v/>
      </c>
      <c r="V520" s="150" t="str">
        <f t="shared" si="24"/>
        <v/>
      </c>
      <c r="W520" s="161" t="e">
        <f t="shared" si="25"/>
        <v>#VALUE!</v>
      </c>
    </row>
    <row r="521" spans="1:23">
      <c r="A521" s="94" t="str">
        <f t="shared" si="23"/>
        <v/>
      </c>
      <c r="B521" s="8"/>
      <c r="C521" s="152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S521" s="95" t="str">
        <f>IF(LEFT($V521,6)&lt;&gt;"",IF(COUNTIF(会員一覧!$E$4:$E$97,$V521),5,1),"")</f>
        <v/>
      </c>
      <c r="T521" s="96" t="str">
        <f>IF(LEFT($V521,6)&lt;&gt;"",IF(COUNTIF(会員一覧!$E$4:$E$97,$V521),"メンバー",""),"")</f>
        <v/>
      </c>
      <c r="V521" s="150" t="str">
        <f t="shared" si="24"/>
        <v/>
      </c>
      <c r="W521" s="161" t="e">
        <f t="shared" si="25"/>
        <v>#VALUE!</v>
      </c>
    </row>
    <row r="522" spans="1:23">
      <c r="A522" s="94" t="str">
        <f t="shared" si="23"/>
        <v/>
      </c>
      <c r="B522" s="8"/>
      <c r="C522" s="152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S522" s="95" t="str">
        <f>IF(LEFT($V522,6)&lt;&gt;"",IF(COUNTIF(会員一覧!$E$4:$E$97,$V522),5,1),"")</f>
        <v/>
      </c>
      <c r="T522" s="96" t="str">
        <f>IF(LEFT($V522,6)&lt;&gt;"",IF(COUNTIF(会員一覧!$E$4:$E$97,$V522),"メンバー",""),"")</f>
        <v/>
      </c>
      <c r="V522" s="150" t="str">
        <f t="shared" si="24"/>
        <v/>
      </c>
      <c r="W522" s="161" t="e">
        <f t="shared" si="25"/>
        <v>#VALUE!</v>
      </c>
    </row>
    <row r="523" spans="1:23">
      <c r="A523" s="94" t="str">
        <f t="shared" ref="A523:A586" si="26">IF($V523&lt;&gt;"",IF(COUNTIF($V$10:$V$930,$V523)&gt;1,"重複",""),"")</f>
        <v/>
      </c>
      <c r="B523" s="8"/>
      <c r="C523" s="152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S523" s="95" t="str">
        <f>IF(LEFT($V523,6)&lt;&gt;"",IF(COUNTIF(会員一覧!$E$4:$E$97,$V523),5,1),"")</f>
        <v/>
      </c>
      <c r="T523" s="96" t="str">
        <f>IF(LEFT($V523,6)&lt;&gt;"",IF(COUNTIF(会員一覧!$E$4:$E$97,$V523),"メンバー",""),"")</f>
        <v/>
      </c>
      <c r="V523" s="150" t="str">
        <f t="shared" ref="V523:V586" si="27">LEFT(B523,6)</f>
        <v/>
      </c>
      <c r="W523" s="161" t="e">
        <f t="shared" ref="W523:W586" si="28">ASC(G523)+0</f>
        <v>#VALUE!</v>
      </c>
    </row>
    <row r="524" spans="1:23">
      <c r="A524" s="94" t="str">
        <f t="shared" si="26"/>
        <v/>
      </c>
      <c r="B524" s="8"/>
      <c r="C524" s="152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S524" s="95" t="str">
        <f>IF(LEFT($V524,6)&lt;&gt;"",IF(COUNTIF(会員一覧!$E$4:$E$97,$V524),5,1),"")</f>
        <v/>
      </c>
      <c r="T524" s="96" t="str">
        <f>IF(LEFT($V524,6)&lt;&gt;"",IF(COUNTIF(会員一覧!$E$4:$E$97,$V524),"メンバー",""),"")</f>
        <v/>
      </c>
      <c r="V524" s="150" t="str">
        <f t="shared" si="27"/>
        <v/>
      </c>
      <c r="W524" s="161" t="e">
        <f t="shared" si="28"/>
        <v>#VALUE!</v>
      </c>
    </row>
    <row r="525" spans="1:23">
      <c r="A525" s="94" t="str">
        <f t="shared" si="26"/>
        <v/>
      </c>
      <c r="B525" s="8"/>
      <c r="C525" s="152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S525" s="95" t="str">
        <f>IF(LEFT($V525,6)&lt;&gt;"",IF(COUNTIF(会員一覧!$E$4:$E$97,$V525),5,1),"")</f>
        <v/>
      </c>
      <c r="T525" s="96" t="str">
        <f>IF(LEFT($V525,6)&lt;&gt;"",IF(COUNTIF(会員一覧!$E$4:$E$97,$V525),"メンバー",""),"")</f>
        <v/>
      </c>
      <c r="V525" s="150" t="str">
        <f t="shared" si="27"/>
        <v/>
      </c>
      <c r="W525" s="161" t="e">
        <f t="shared" si="28"/>
        <v>#VALUE!</v>
      </c>
    </row>
    <row r="526" spans="1:23">
      <c r="A526" s="94" t="str">
        <f t="shared" si="26"/>
        <v/>
      </c>
      <c r="B526" s="8"/>
      <c r="C526" s="152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S526" s="95" t="str">
        <f>IF(LEFT($V526,6)&lt;&gt;"",IF(COUNTIF(会員一覧!$E$4:$E$97,$V526),5,1),"")</f>
        <v/>
      </c>
      <c r="T526" s="96" t="str">
        <f>IF(LEFT($V526,6)&lt;&gt;"",IF(COUNTIF(会員一覧!$E$4:$E$97,$V526),"メンバー",""),"")</f>
        <v/>
      </c>
      <c r="V526" s="150" t="str">
        <f t="shared" si="27"/>
        <v/>
      </c>
      <c r="W526" s="161" t="e">
        <f t="shared" si="28"/>
        <v>#VALUE!</v>
      </c>
    </row>
    <row r="527" spans="1:23">
      <c r="A527" s="94" t="str">
        <f t="shared" si="26"/>
        <v/>
      </c>
      <c r="B527" s="8"/>
      <c r="C527" s="152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S527" s="95" t="str">
        <f>IF(LEFT($V527,6)&lt;&gt;"",IF(COUNTIF(会員一覧!$E$4:$E$97,$V527),5,1),"")</f>
        <v/>
      </c>
      <c r="T527" s="96" t="str">
        <f>IF(LEFT($V527,6)&lt;&gt;"",IF(COUNTIF(会員一覧!$E$4:$E$97,$V527),"メンバー",""),"")</f>
        <v/>
      </c>
      <c r="V527" s="150" t="str">
        <f t="shared" si="27"/>
        <v/>
      </c>
      <c r="W527" s="161" t="e">
        <f t="shared" si="28"/>
        <v>#VALUE!</v>
      </c>
    </row>
    <row r="528" spans="1:23">
      <c r="A528" s="94" t="str">
        <f t="shared" si="26"/>
        <v/>
      </c>
      <c r="B528" s="8"/>
      <c r="C528" s="152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S528" s="95" t="str">
        <f>IF(LEFT($V528,6)&lt;&gt;"",IF(COUNTIF(会員一覧!$E$4:$E$97,$V528),5,1),"")</f>
        <v/>
      </c>
      <c r="T528" s="96" t="str">
        <f>IF(LEFT($V528,6)&lt;&gt;"",IF(COUNTIF(会員一覧!$E$4:$E$97,$V528),"メンバー",""),"")</f>
        <v/>
      </c>
      <c r="V528" s="150" t="str">
        <f t="shared" si="27"/>
        <v/>
      </c>
      <c r="W528" s="161" t="e">
        <f t="shared" si="28"/>
        <v>#VALUE!</v>
      </c>
    </row>
    <row r="529" spans="1:23">
      <c r="A529" s="94" t="str">
        <f t="shared" si="26"/>
        <v/>
      </c>
      <c r="B529" s="8"/>
      <c r="C529" s="152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S529" s="95" t="str">
        <f>IF(LEFT($V529,6)&lt;&gt;"",IF(COUNTIF(会員一覧!$E$4:$E$97,$V529),5,1),"")</f>
        <v/>
      </c>
      <c r="T529" s="96" t="str">
        <f>IF(LEFT($V529,6)&lt;&gt;"",IF(COUNTIF(会員一覧!$E$4:$E$97,$V529),"メンバー",""),"")</f>
        <v/>
      </c>
      <c r="V529" s="150" t="str">
        <f t="shared" si="27"/>
        <v/>
      </c>
      <c r="W529" s="161" t="e">
        <f t="shared" si="28"/>
        <v>#VALUE!</v>
      </c>
    </row>
    <row r="530" spans="1:23">
      <c r="A530" s="94" t="str">
        <f t="shared" si="26"/>
        <v/>
      </c>
      <c r="B530" s="8"/>
      <c r="C530" s="152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S530" s="95" t="str">
        <f>IF(LEFT($V530,6)&lt;&gt;"",IF(COUNTIF(会員一覧!$E$4:$E$97,$V530),5,1),"")</f>
        <v/>
      </c>
      <c r="T530" s="96" t="str">
        <f>IF(LEFT($V530,6)&lt;&gt;"",IF(COUNTIF(会員一覧!$E$4:$E$97,$V530),"メンバー",""),"")</f>
        <v/>
      </c>
      <c r="V530" s="150" t="str">
        <f t="shared" si="27"/>
        <v/>
      </c>
      <c r="W530" s="161" t="e">
        <f t="shared" si="28"/>
        <v>#VALUE!</v>
      </c>
    </row>
    <row r="531" spans="1:23">
      <c r="A531" s="94" t="str">
        <f t="shared" si="26"/>
        <v/>
      </c>
      <c r="B531" s="8"/>
      <c r="C531" s="152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S531" s="95" t="str">
        <f>IF(LEFT($V531,6)&lt;&gt;"",IF(COUNTIF(会員一覧!$E$4:$E$97,$V531),5,1),"")</f>
        <v/>
      </c>
      <c r="T531" s="96" t="str">
        <f>IF(LEFT($V531,6)&lt;&gt;"",IF(COUNTIF(会員一覧!$E$4:$E$97,$V531),"メンバー",""),"")</f>
        <v/>
      </c>
      <c r="V531" s="150" t="str">
        <f t="shared" si="27"/>
        <v/>
      </c>
      <c r="W531" s="161" t="e">
        <f t="shared" si="28"/>
        <v>#VALUE!</v>
      </c>
    </row>
    <row r="532" spans="1:23">
      <c r="A532" s="94" t="str">
        <f t="shared" si="26"/>
        <v/>
      </c>
      <c r="B532" s="8"/>
      <c r="C532" s="152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S532" s="95" t="str">
        <f>IF(LEFT($V532,6)&lt;&gt;"",IF(COUNTIF(会員一覧!$E$4:$E$97,$V532),5,1),"")</f>
        <v/>
      </c>
      <c r="T532" s="96" t="str">
        <f>IF(LEFT($V532,6)&lt;&gt;"",IF(COUNTIF(会員一覧!$E$4:$E$97,$V532),"メンバー",""),"")</f>
        <v/>
      </c>
      <c r="V532" s="150" t="str">
        <f t="shared" si="27"/>
        <v/>
      </c>
      <c r="W532" s="161" t="e">
        <f t="shared" si="28"/>
        <v>#VALUE!</v>
      </c>
    </row>
    <row r="533" spans="1:23">
      <c r="A533" s="94" t="str">
        <f t="shared" si="26"/>
        <v/>
      </c>
      <c r="B533" s="8"/>
      <c r="C533" s="152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S533" s="95" t="str">
        <f>IF(LEFT($V533,6)&lt;&gt;"",IF(COUNTIF(会員一覧!$E$4:$E$97,$V533),5,1),"")</f>
        <v/>
      </c>
      <c r="T533" s="96" t="str">
        <f>IF(LEFT($V533,6)&lt;&gt;"",IF(COUNTIF(会員一覧!$E$4:$E$97,$V533),"メンバー",""),"")</f>
        <v/>
      </c>
      <c r="V533" s="150" t="str">
        <f t="shared" si="27"/>
        <v/>
      </c>
      <c r="W533" s="161" t="e">
        <f t="shared" si="28"/>
        <v>#VALUE!</v>
      </c>
    </row>
    <row r="534" spans="1:23">
      <c r="A534" s="94" t="str">
        <f t="shared" si="26"/>
        <v/>
      </c>
      <c r="B534" s="8"/>
      <c r="C534" s="152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S534" s="95" t="str">
        <f>IF(LEFT($V534,6)&lt;&gt;"",IF(COUNTIF(会員一覧!$E$4:$E$97,$V534),5,1),"")</f>
        <v/>
      </c>
      <c r="T534" s="96" t="str">
        <f>IF(LEFT($V534,6)&lt;&gt;"",IF(COUNTIF(会員一覧!$E$4:$E$97,$V534),"メンバー",""),"")</f>
        <v/>
      </c>
      <c r="V534" s="150" t="str">
        <f t="shared" si="27"/>
        <v/>
      </c>
      <c r="W534" s="161" t="e">
        <f t="shared" si="28"/>
        <v>#VALUE!</v>
      </c>
    </row>
    <row r="535" spans="1:23">
      <c r="A535" s="94" t="str">
        <f t="shared" si="26"/>
        <v/>
      </c>
      <c r="B535" s="8"/>
      <c r="C535" s="152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S535" s="95" t="str">
        <f>IF(LEFT($V535,6)&lt;&gt;"",IF(COUNTIF(会員一覧!$E$4:$E$97,$V535),5,1),"")</f>
        <v/>
      </c>
      <c r="T535" s="96" t="str">
        <f>IF(LEFT($V535,6)&lt;&gt;"",IF(COUNTIF(会員一覧!$E$4:$E$97,$V535),"メンバー",""),"")</f>
        <v/>
      </c>
      <c r="V535" s="150" t="str">
        <f t="shared" si="27"/>
        <v/>
      </c>
      <c r="W535" s="161" t="e">
        <f t="shared" si="28"/>
        <v>#VALUE!</v>
      </c>
    </row>
    <row r="536" spans="1:23">
      <c r="A536" s="94" t="str">
        <f t="shared" si="26"/>
        <v/>
      </c>
      <c r="B536" s="8"/>
      <c r="C536" s="152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S536" s="95" t="str">
        <f>IF(LEFT($V536,6)&lt;&gt;"",IF(COUNTIF(会員一覧!$E$4:$E$97,$V536),5,1),"")</f>
        <v/>
      </c>
      <c r="T536" s="96" t="str">
        <f>IF(LEFT($V536,6)&lt;&gt;"",IF(COUNTIF(会員一覧!$E$4:$E$97,$V536),"メンバー",""),"")</f>
        <v/>
      </c>
      <c r="V536" s="150" t="str">
        <f t="shared" si="27"/>
        <v/>
      </c>
      <c r="W536" s="161" t="e">
        <f t="shared" si="28"/>
        <v>#VALUE!</v>
      </c>
    </row>
    <row r="537" spans="1:23">
      <c r="A537" s="94" t="str">
        <f t="shared" si="26"/>
        <v/>
      </c>
      <c r="B537" s="8"/>
      <c r="C537" s="152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S537" s="95" t="str">
        <f>IF(LEFT($V537,6)&lt;&gt;"",IF(COUNTIF(会員一覧!$E$4:$E$97,$V537),5,1),"")</f>
        <v/>
      </c>
      <c r="T537" s="96" t="str">
        <f>IF(LEFT($V537,6)&lt;&gt;"",IF(COUNTIF(会員一覧!$E$4:$E$97,$V537),"メンバー",""),"")</f>
        <v/>
      </c>
      <c r="V537" s="150" t="str">
        <f t="shared" si="27"/>
        <v/>
      </c>
      <c r="W537" s="161" t="e">
        <f t="shared" si="28"/>
        <v>#VALUE!</v>
      </c>
    </row>
    <row r="538" spans="1:23">
      <c r="A538" s="94" t="str">
        <f t="shared" si="26"/>
        <v/>
      </c>
      <c r="B538" s="8"/>
      <c r="C538" s="152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S538" s="95" t="str">
        <f>IF(LEFT($V538,6)&lt;&gt;"",IF(COUNTIF(会員一覧!$E$4:$E$97,$V538),5,1),"")</f>
        <v/>
      </c>
      <c r="T538" s="96" t="str">
        <f>IF(LEFT($V538,6)&lt;&gt;"",IF(COUNTIF(会員一覧!$E$4:$E$97,$V538),"メンバー",""),"")</f>
        <v/>
      </c>
      <c r="V538" s="150" t="str">
        <f t="shared" si="27"/>
        <v/>
      </c>
      <c r="W538" s="161" t="e">
        <f t="shared" si="28"/>
        <v>#VALUE!</v>
      </c>
    </row>
    <row r="539" spans="1:23">
      <c r="A539" s="94" t="str">
        <f t="shared" si="26"/>
        <v/>
      </c>
      <c r="B539" s="8"/>
      <c r="C539" s="152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S539" s="95" t="str">
        <f>IF(LEFT($V539,6)&lt;&gt;"",IF(COUNTIF(会員一覧!$E$4:$E$97,$V539),5,1),"")</f>
        <v/>
      </c>
      <c r="T539" s="96" t="str">
        <f>IF(LEFT($V539,6)&lt;&gt;"",IF(COUNTIF(会員一覧!$E$4:$E$97,$V539),"メンバー",""),"")</f>
        <v/>
      </c>
      <c r="V539" s="150" t="str">
        <f t="shared" si="27"/>
        <v/>
      </c>
      <c r="W539" s="161" t="e">
        <f t="shared" si="28"/>
        <v>#VALUE!</v>
      </c>
    </row>
    <row r="540" spans="1:23">
      <c r="A540" s="94" t="str">
        <f t="shared" si="26"/>
        <v/>
      </c>
      <c r="B540" s="8"/>
      <c r="C540" s="152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S540" s="95" t="str">
        <f>IF(LEFT($V540,6)&lt;&gt;"",IF(COUNTIF(会員一覧!$E$4:$E$97,$V540),5,1),"")</f>
        <v/>
      </c>
      <c r="T540" s="96" t="str">
        <f>IF(LEFT($V540,6)&lt;&gt;"",IF(COUNTIF(会員一覧!$E$4:$E$97,$V540),"メンバー",""),"")</f>
        <v/>
      </c>
      <c r="V540" s="150" t="str">
        <f t="shared" si="27"/>
        <v/>
      </c>
      <c r="W540" s="161" t="e">
        <f t="shared" si="28"/>
        <v>#VALUE!</v>
      </c>
    </row>
    <row r="541" spans="1:23">
      <c r="A541" s="94" t="str">
        <f t="shared" si="26"/>
        <v/>
      </c>
      <c r="B541" s="8"/>
      <c r="C541" s="152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S541" s="95" t="str">
        <f>IF(LEFT($V541,6)&lt;&gt;"",IF(COUNTIF(会員一覧!$E$4:$E$97,$V541),5,1),"")</f>
        <v/>
      </c>
      <c r="T541" s="96" t="str">
        <f>IF(LEFT($V541,6)&lt;&gt;"",IF(COUNTIF(会員一覧!$E$4:$E$97,$V541),"メンバー",""),"")</f>
        <v/>
      </c>
      <c r="V541" s="150" t="str">
        <f t="shared" si="27"/>
        <v/>
      </c>
      <c r="W541" s="161" t="e">
        <f t="shared" si="28"/>
        <v>#VALUE!</v>
      </c>
    </row>
    <row r="542" spans="1:23">
      <c r="A542" s="94" t="str">
        <f t="shared" si="26"/>
        <v/>
      </c>
      <c r="B542" s="8"/>
      <c r="C542" s="152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S542" s="95" t="str">
        <f>IF(LEFT($V542,6)&lt;&gt;"",IF(COUNTIF(会員一覧!$E$4:$E$97,$V542),5,1),"")</f>
        <v/>
      </c>
      <c r="T542" s="96" t="str">
        <f>IF(LEFT($V542,6)&lt;&gt;"",IF(COUNTIF(会員一覧!$E$4:$E$97,$V542),"メンバー",""),"")</f>
        <v/>
      </c>
      <c r="V542" s="150" t="str">
        <f t="shared" si="27"/>
        <v/>
      </c>
      <c r="W542" s="161" t="e">
        <f t="shared" si="28"/>
        <v>#VALUE!</v>
      </c>
    </row>
    <row r="543" spans="1:23">
      <c r="A543" s="94" t="str">
        <f t="shared" si="26"/>
        <v/>
      </c>
      <c r="B543" s="8"/>
      <c r="C543" s="152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S543" s="95" t="str">
        <f>IF(LEFT($V543,6)&lt;&gt;"",IF(COUNTIF(会員一覧!$E$4:$E$97,$V543),5,1),"")</f>
        <v/>
      </c>
      <c r="T543" s="96" t="str">
        <f>IF(LEFT($V543,6)&lt;&gt;"",IF(COUNTIF(会員一覧!$E$4:$E$97,$V543),"メンバー",""),"")</f>
        <v/>
      </c>
      <c r="V543" s="150" t="str">
        <f t="shared" si="27"/>
        <v/>
      </c>
      <c r="W543" s="161" t="e">
        <f t="shared" si="28"/>
        <v>#VALUE!</v>
      </c>
    </row>
    <row r="544" spans="1:23">
      <c r="A544" s="94" t="str">
        <f t="shared" si="26"/>
        <v/>
      </c>
      <c r="B544" s="8"/>
      <c r="C544" s="152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S544" s="95" t="str">
        <f>IF(LEFT($V544,6)&lt;&gt;"",IF(COUNTIF(会員一覧!$E$4:$E$97,$V544),5,1),"")</f>
        <v/>
      </c>
      <c r="T544" s="96" t="str">
        <f>IF(LEFT($V544,6)&lt;&gt;"",IF(COUNTIF(会員一覧!$E$4:$E$97,$V544),"メンバー",""),"")</f>
        <v/>
      </c>
      <c r="V544" s="150" t="str">
        <f t="shared" si="27"/>
        <v/>
      </c>
      <c r="W544" s="161" t="e">
        <f t="shared" si="28"/>
        <v>#VALUE!</v>
      </c>
    </row>
    <row r="545" spans="1:23">
      <c r="A545" s="94" t="str">
        <f t="shared" si="26"/>
        <v/>
      </c>
      <c r="B545" s="8"/>
      <c r="C545" s="152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S545" s="95" t="str">
        <f>IF(LEFT($V545,6)&lt;&gt;"",IF(COUNTIF(会員一覧!$E$4:$E$97,$V545),5,1),"")</f>
        <v/>
      </c>
      <c r="T545" s="96" t="str">
        <f>IF(LEFT($V545,6)&lt;&gt;"",IF(COUNTIF(会員一覧!$E$4:$E$97,$V545),"メンバー",""),"")</f>
        <v/>
      </c>
      <c r="V545" s="150" t="str">
        <f t="shared" si="27"/>
        <v/>
      </c>
      <c r="W545" s="161" t="e">
        <f t="shared" si="28"/>
        <v>#VALUE!</v>
      </c>
    </row>
    <row r="546" spans="1:23">
      <c r="A546" s="94" t="str">
        <f t="shared" si="26"/>
        <v/>
      </c>
      <c r="B546" s="8"/>
      <c r="C546" s="152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S546" s="95" t="str">
        <f>IF(LEFT($V546,6)&lt;&gt;"",IF(COUNTIF(会員一覧!$E$4:$E$97,$V546),5,1),"")</f>
        <v/>
      </c>
      <c r="T546" s="96" t="str">
        <f>IF(LEFT($V546,6)&lt;&gt;"",IF(COUNTIF(会員一覧!$E$4:$E$97,$V546),"メンバー",""),"")</f>
        <v/>
      </c>
      <c r="V546" s="150" t="str">
        <f t="shared" si="27"/>
        <v/>
      </c>
      <c r="W546" s="161" t="e">
        <f t="shared" si="28"/>
        <v>#VALUE!</v>
      </c>
    </row>
    <row r="547" spans="1:23">
      <c r="A547" s="94" t="str">
        <f t="shared" si="26"/>
        <v/>
      </c>
      <c r="B547" s="8"/>
      <c r="C547" s="152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S547" s="95" t="str">
        <f>IF(LEFT($V547,6)&lt;&gt;"",IF(COUNTIF(会員一覧!$E$4:$E$97,$V547),5,1),"")</f>
        <v/>
      </c>
      <c r="T547" s="96" t="str">
        <f>IF(LEFT($V547,6)&lt;&gt;"",IF(COUNTIF(会員一覧!$E$4:$E$97,$V547),"メンバー",""),"")</f>
        <v/>
      </c>
      <c r="V547" s="150" t="str">
        <f t="shared" si="27"/>
        <v/>
      </c>
      <c r="W547" s="161" t="e">
        <f t="shared" si="28"/>
        <v>#VALUE!</v>
      </c>
    </row>
    <row r="548" spans="1:23">
      <c r="A548" s="94" t="str">
        <f t="shared" si="26"/>
        <v/>
      </c>
      <c r="B548" s="8"/>
      <c r="C548" s="152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S548" s="95" t="str">
        <f>IF(LEFT($V548,6)&lt;&gt;"",IF(COUNTIF(会員一覧!$E$4:$E$97,$V548),5,1),"")</f>
        <v/>
      </c>
      <c r="T548" s="96" t="str">
        <f>IF(LEFT($V548,6)&lt;&gt;"",IF(COUNTIF(会員一覧!$E$4:$E$97,$V548),"メンバー",""),"")</f>
        <v/>
      </c>
      <c r="V548" s="150" t="str">
        <f t="shared" si="27"/>
        <v/>
      </c>
      <c r="W548" s="161" t="e">
        <f t="shared" si="28"/>
        <v>#VALUE!</v>
      </c>
    </row>
    <row r="549" spans="1:23">
      <c r="A549" s="94" t="str">
        <f t="shared" si="26"/>
        <v/>
      </c>
      <c r="B549" s="8"/>
      <c r="C549" s="152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S549" s="95" t="str">
        <f>IF(LEFT($V549,6)&lt;&gt;"",IF(COUNTIF(会員一覧!$E$4:$E$97,$V549),5,1),"")</f>
        <v/>
      </c>
      <c r="T549" s="96" t="str">
        <f>IF(LEFT($V549,6)&lt;&gt;"",IF(COUNTIF(会員一覧!$E$4:$E$97,$V549),"メンバー",""),"")</f>
        <v/>
      </c>
      <c r="V549" s="150" t="str">
        <f t="shared" si="27"/>
        <v/>
      </c>
      <c r="W549" s="161" t="e">
        <f t="shared" si="28"/>
        <v>#VALUE!</v>
      </c>
    </row>
    <row r="550" spans="1:23">
      <c r="A550" s="94" t="str">
        <f t="shared" si="26"/>
        <v/>
      </c>
      <c r="B550" s="8"/>
      <c r="C550" s="152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S550" s="95" t="str">
        <f>IF(LEFT($V550,6)&lt;&gt;"",IF(COUNTIF(会員一覧!$E$4:$E$97,$V550),5,1),"")</f>
        <v/>
      </c>
      <c r="T550" s="96" t="str">
        <f>IF(LEFT($V550,6)&lt;&gt;"",IF(COUNTIF(会員一覧!$E$4:$E$97,$V550),"メンバー",""),"")</f>
        <v/>
      </c>
      <c r="V550" s="150" t="str">
        <f t="shared" si="27"/>
        <v/>
      </c>
      <c r="W550" s="161" t="e">
        <f t="shared" si="28"/>
        <v>#VALUE!</v>
      </c>
    </row>
    <row r="551" spans="1:23">
      <c r="A551" s="94" t="str">
        <f t="shared" si="26"/>
        <v/>
      </c>
      <c r="B551" s="8"/>
      <c r="C551" s="152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S551" s="95" t="str">
        <f>IF(LEFT($V551,6)&lt;&gt;"",IF(COUNTIF(会員一覧!$E$4:$E$97,$V551),5,1),"")</f>
        <v/>
      </c>
      <c r="T551" s="96" t="str">
        <f>IF(LEFT($V551,6)&lt;&gt;"",IF(COUNTIF(会員一覧!$E$4:$E$97,$V551),"メンバー",""),"")</f>
        <v/>
      </c>
      <c r="V551" s="150" t="str">
        <f t="shared" si="27"/>
        <v/>
      </c>
      <c r="W551" s="161" t="e">
        <f t="shared" si="28"/>
        <v>#VALUE!</v>
      </c>
    </row>
    <row r="552" spans="1:23">
      <c r="A552" s="94" t="str">
        <f t="shared" si="26"/>
        <v/>
      </c>
      <c r="B552" s="8"/>
      <c r="C552" s="152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S552" s="95" t="str">
        <f>IF(LEFT($V552,6)&lt;&gt;"",IF(COUNTIF(会員一覧!$E$4:$E$97,$V552),5,1),"")</f>
        <v/>
      </c>
      <c r="T552" s="96" t="str">
        <f>IF(LEFT($V552,6)&lt;&gt;"",IF(COUNTIF(会員一覧!$E$4:$E$97,$V552),"メンバー",""),"")</f>
        <v/>
      </c>
      <c r="V552" s="150" t="str">
        <f t="shared" si="27"/>
        <v/>
      </c>
      <c r="W552" s="161" t="e">
        <f t="shared" si="28"/>
        <v>#VALUE!</v>
      </c>
    </row>
    <row r="553" spans="1:23">
      <c r="A553" s="94" t="str">
        <f t="shared" si="26"/>
        <v/>
      </c>
      <c r="B553" s="8"/>
      <c r="C553" s="152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S553" s="95" t="str">
        <f>IF(LEFT($V553,6)&lt;&gt;"",IF(COUNTIF(会員一覧!$E$4:$E$97,$V553),5,1),"")</f>
        <v/>
      </c>
      <c r="T553" s="96" t="str">
        <f>IF(LEFT($V553,6)&lt;&gt;"",IF(COUNTIF(会員一覧!$E$4:$E$97,$V553),"メンバー",""),"")</f>
        <v/>
      </c>
      <c r="V553" s="150" t="str">
        <f t="shared" si="27"/>
        <v/>
      </c>
      <c r="W553" s="161" t="e">
        <f t="shared" si="28"/>
        <v>#VALUE!</v>
      </c>
    </row>
    <row r="554" spans="1:23">
      <c r="A554" s="94" t="str">
        <f t="shared" si="26"/>
        <v/>
      </c>
      <c r="B554" s="8"/>
      <c r="C554" s="152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S554" s="95" t="str">
        <f>IF(LEFT($V554,6)&lt;&gt;"",IF(COUNTIF(会員一覧!$E$4:$E$97,$V554),5,1),"")</f>
        <v/>
      </c>
      <c r="T554" s="96" t="str">
        <f>IF(LEFT($V554,6)&lt;&gt;"",IF(COUNTIF(会員一覧!$E$4:$E$97,$V554),"メンバー",""),"")</f>
        <v/>
      </c>
      <c r="V554" s="150" t="str">
        <f t="shared" si="27"/>
        <v/>
      </c>
      <c r="W554" s="161" t="e">
        <f t="shared" si="28"/>
        <v>#VALUE!</v>
      </c>
    </row>
    <row r="555" spans="1:23">
      <c r="A555" s="94" t="str">
        <f t="shared" si="26"/>
        <v/>
      </c>
      <c r="B555" s="8"/>
      <c r="C555" s="152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S555" s="95" t="str">
        <f>IF(LEFT($V555,6)&lt;&gt;"",IF(COUNTIF(会員一覧!$E$4:$E$97,$V555),5,1),"")</f>
        <v/>
      </c>
      <c r="T555" s="96" t="str">
        <f>IF(LEFT($V555,6)&lt;&gt;"",IF(COUNTIF(会員一覧!$E$4:$E$97,$V555),"メンバー",""),"")</f>
        <v/>
      </c>
      <c r="V555" s="150" t="str">
        <f t="shared" si="27"/>
        <v/>
      </c>
      <c r="W555" s="161" t="e">
        <f t="shared" si="28"/>
        <v>#VALUE!</v>
      </c>
    </row>
    <row r="556" spans="1:23">
      <c r="A556" s="94" t="str">
        <f t="shared" si="26"/>
        <v/>
      </c>
      <c r="B556" s="8"/>
      <c r="C556" s="152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S556" s="95" t="str">
        <f>IF(LEFT($V556,6)&lt;&gt;"",IF(COUNTIF(会員一覧!$E$4:$E$97,$V556),5,1),"")</f>
        <v/>
      </c>
      <c r="T556" s="96" t="str">
        <f>IF(LEFT($V556,6)&lt;&gt;"",IF(COUNTIF(会員一覧!$E$4:$E$97,$V556),"メンバー",""),"")</f>
        <v/>
      </c>
      <c r="V556" s="150" t="str">
        <f t="shared" si="27"/>
        <v/>
      </c>
      <c r="W556" s="161" t="e">
        <f t="shared" si="28"/>
        <v>#VALUE!</v>
      </c>
    </row>
    <row r="557" spans="1:23">
      <c r="A557" s="94" t="str">
        <f t="shared" si="26"/>
        <v/>
      </c>
      <c r="B557" s="8"/>
      <c r="C557" s="152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S557" s="95" t="str">
        <f>IF(LEFT($V557,6)&lt;&gt;"",IF(COUNTIF(会員一覧!$E$4:$E$97,$V557),5,1),"")</f>
        <v/>
      </c>
      <c r="T557" s="96" t="str">
        <f>IF(LEFT($V557,6)&lt;&gt;"",IF(COUNTIF(会員一覧!$E$4:$E$97,$V557),"メンバー",""),"")</f>
        <v/>
      </c>
      <c r="V557" s="150" t="str">
        <f t="shared" si="27"/>
        <v/>
      </c>
      <c r="W557" s="161" t="e">
        <f t="shared" si="28"/>
        <v>#VALUE!</v>
      </c>
    </row>
    <row r="558" spans="1:23">
      <c r="A558" s="94" t="str">
        <f t="shared" si="26"/>
        <v/>
      </c>
      <c r="B558" s="8"/>
      <c r="C558" s="152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S558" s="95" t="str">
        <f>IF(LEFT($V558,6)&lt;&gt;"",IF(COUNTIF(会員一覧!$E$4:$E$97,$V558),5,1),"")</f>
        <v/>
      </c>
      <c r="T558" s="96" t="str">
        <f>IF(LEFT($V558,6)&lt;&gt;"",IF(COUNTIF(会員一覧!$E$4:$E$97,$V558),"メンバー",""),"")</f>
        <v/>
      </c>
      <c r="V558" s="150" t="str">
        <f t="shared" si="27"/>
        <v/>
      </c>
      <c r="W558" s="161" t="e">
        <f t="shared" si="28"/>
        <v>#VALUE!</v>
      </c>
    </row>
    <row r="559" spans="1:23">
      <c r="A559" s="94" t="str">
        <f t="shared" si="26"/>
        <v/>
      </c>
      <c r="B559" s="8"/>
      <c r="C559" s="152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S559" s="95" t="str">
        <f>IF(LEFT($V559,6)&lt;&gt;"",IF(COUNTIF(会員一覧!$E$4:$E$97,$V559),5,1),"")</f>
        <v/>
      </c>
      <c r="T559" s="96" t="str">
        <f>IF(LEFT($V559,6)&lt;&gt;"",IF(COUNTIF(会員一覧!$E$4:$E$97,$V559),"メンバー",""),"")</f>
        <v/>
      </c>
      <c r="V559" s="150" t="str">
        <f t="shared" si="27"/>
        <v/>
      </c>
      <c r="W559" s="161" t="e">
        <f t="shared" si="28"/>
        <v>#VALUE!</v>
      </c>
    </row>
    <row r="560" spans="1:23">
      <c r="A560" s="94" t="str">
        <f t="shared" si="26"/>
        <v/>
      </c>
      <c r="B560" s="8"/>
      <c r="C560" s="152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S560" s="95" t="str">
        <f>IF(LEFT($V560,6)&lt;&gt;"",IF(COUNTIF(会員一覧!$E$4:$E$97,$V560),5,1),"")</f>
        <v/>
      </c>
      <c r="T560" s="96" t="str">
        <f>IF(LEFT($V560,6)&lt;&gt;"",IF(COUNTIF(会員一覧!$E$4:$E$97,$V560),"メンバー",""),"")</f>
        <v/>
      </c>
      <c r="V560" s="150" t="str">
        <f t="shared" si="27"/>
        <v/>
      </c>
      <c r="W560" s="161" t="e">
        <f t="shared" si="28"/>
        <v>#VALUE!</v>
      </c>
    </row>
    <row r="561" spans="1:23">
      <c r="A561" s="94" t="str">
        <f t="shared" si="26"/>
        <v/>
      </c>
      <c r="B561" s="8"/>
      <c r="C561" s="152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S561" s="95" t="str">
        <f>IF(LEFT($V561,6)&lt;&gt;"",IF(COUNTIF(会員一覧!$E$4:$E$97,$V561),5,1),"")</f>
        <v/>
      </c>
      <c r="T561" s="96" t="str">
        <f>IF(LEFT($V561,6)&lt;&gt;"",IF(COUNTIF(会員一覧!$E$4:$E$97,$V561),"メンバー",""),"")</f>
        <v/>
      </c>
      <c r="V561" s="150" t="str">
        <f t="shared" si="27"/>
        <v/>
      </c>
      <c r="W561" s="161" t="e">
        <f t="shared" si="28"/>
        <v>#VALUE!</v>
      </c>
    </row>
    <row r="562" spans="1:23">
      <c r="A562" s="94" t="str">
        <f t="shared" si="26"/>
        <v/>
      </c>
      <c r="B562" s="8"/>
      <c r="C562" s="152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S562" s="95" t="str">
        <f>IF(LEFT($V562,6)&lt;&gt;"",IF(COUNTIF(会員一覧!$E$4:$E$97,$V562),5,1),"")</f>
        <v/>
      </c>
      <c r="T562" s="96" t="str">
        <f>IF(LEFT($V562,6)&lt;&gt;"",IF(COUNTIF(会員一覧!$E$4:$E$97,$V562),"メンバー",""),"")</f>
        <v/>
      </c>
      <c r="V562" s="150" t="str">
        <f t="shared" si="27"/>
        <v/>
      </c>
      <c r="W562" s="161" t="e">
        <f t="shared" si="28"/>
        <v>#VALUE!</v>
      </c>
    </row>
    <row r="563" spans="1:23">
      <c r="A563" s="94" t="str">
        <f t="shared" si="26"/>
        <v/>
      </c>
      <c r="B563" s="8"/>
      <c r="C563" s="152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S563" s="95" t="str">
        <f>IF(LEFT($V563,6)&lt;&gt;"",IF(COUNTIF(会員一覧!$E$4:$E$97,$V563),5,1),"")</f>
        <v/>
      </c>
      <c r="T563" s="96" t="str">
        <f>IF(LEFT($V563,6)&lt;&gt;"",IF(COUNTIF(会員一覧!$E$4:$E$97,$V563),"メンバー",""),"")</f>
        <v/>
      </c>
      <c r="V563" s="150" t="str">
        <f t="shared" si="27"/>
        <v/>
      </c>
      <c r="W563" s="161" t="e">
        <f t="shared" si="28"/>
        <v>#VALUE!</v>
      </c>
    </row>
    <row r="564" spans="1:23">
      <c r="A564" s="94" t="str">
        <f t="shared" si="26"/>
        <v/>
      </c>
      <c r="B564" s="8"/>
      <c r="C564" s="152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S564" s="95" t="str">
        <f>IF(LEFT($V564,6)&lt;&gt;"",IF(COUNTIF(会員一覧!$E$4:$E$97,$V564),5,1),"")</f>
        <v/>
      </c>
      <c r="T564" s="96" t="str">
        <f>IF(LEFT($V564,6)&lt;&gt;"",IF(COUNTIF(会員一覧!$E$4:$E$97,$V564),"メンバー",""),"")</f>
        <v/>
      </c>
      <c r="V564" s="150" t="str">
        <f t="shared" si="27"/>
        <v/>
      </c>
      <c r="W564" s="161" t="e">
        <f t="shared" si="28"/>
        <v>#VALUE!</v>
      </c>
    </row>
    <row r="565" spans="1:23">
      <c r="A565" s="94" t="str">
        <f t="shared" si="26"/>
        <v/>
      </c>
      <c r="B565" s="8"/>
      <c r="C565" s="152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S565" s="95" t="str">
        <f>IF(LEFT($V565,6)&lt;&gt;"",IF(COUNTIF(会員一覧!$E$4:$E$97,$V565),5,1),"")</f>
        <v/>
      </c>
      <c r="T565" s="96" t="str">
        <f>IF(LEFT($V565,6)&lt;&gt;"",IF(COUNTIF(会員一覧!$E$4:$E$97,$V565),"メンバー",""),"")</f>
        <v/>
      </c>
      <c r="V565" s="150" t="str">
        <f t="shared" si="27"/>
        <v/>
      </c>
      <c r="W565" s="161" t="e">
        <f t="shared" si="28"/>
        <v>#VALUE!</v>
      </c>
    </row>
    <row r="566" spans="1:23">
      <c r="A566" s="94" t="str">
        <f t="shared" si="26"/>
        <v/>
      </c>
      <c r="B566" s="8"/>
      <c r="C566" s="152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S566" s="95" t="str">
        <f>IF(LEFT($V566,6)&lt;&gt;"",IF(COUNTIF(会員一覧!$E$4:$E$97,$V566),5,1),"")</f>
        <v/>
      </c>
      <c r="T566" s="96" t="str">
        <f>IF(LEFT($V566,6)&lt;&gt;"",IF(COUNTIF(会員一覧!$E$4:$E$97,$V566),"メンバー",""),"")</f>
        <v/>
      </c>
      <c r="V566" s="150" t="str">
        <f t="shared" si="27"/>
        <v/>
      </c>
      <c r="W566" s="161" t="e">
        <f t="shared" si="28"/>
        <v>#VALUE!</v>
      </c>
    </row>
    <row r="567" spans="1:23">
      <c r="A567" s="94" t="str">
        <f t="shared" si="26"/>
        <v/>
      </c>
      <c r="B567" s="8"/>
      <c r="C567" s="152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S567" s="95" t="str">
        <f>IF(LEFT($V567,6)&lt;&gt;"",IF(COUNTIF(会員一覧!$E$4:$E$97,$V567),5,1),"")</f>
        <v/>
      </c>
      <c r="T567" s="96" t="str">
        <f>IF(LEFT($V567,6)&lt;&gt;"",IF(COUNTIF(会員一覧!$E$4:$E$97,$V567),"メンバー",""),"")</f>
        <v/>
      </c>
      <c r="V567" s="150" t="str">
        <f t="shared" si="27"/>
        <v/>
      </c>
      <c r="W567" s="161" t="e">
        <f t="shared" si="28"/>
        <v>#VALUE!</v>
      </c>
    </row>
    <row r="568" spans="1:23">
      <c r="A568" s="94" t="str">
        <f t="shared" si="26"/>
        <v/>
      </c>
      <c r="B568" s="8"/>
      <c r="C568" s="152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S568" s="95" t="str">
        <f>IF(LEFT($V568,6)&lt;&gt;"",IF(COUNTIF(会員一覧!$E$4:$E$97,$V568),5,1),"")</f>
        <v/>
      </c>
      <c r="T568" s="96" t="str">
        <f>IF(LEFT($V568,6)&lt;&gt;"",IF(COUNTIF(会員一覧!$E$4:$E$97,$V568),"メンバー",""),"")</f>
        <v/>
      </c>
      <c r="V568" s="150" t="str">
        <f t="shared" si="27"/>
        <v/>
      </c>
      <c r="W568" s="161" t="e">
        <f t="shared" si="28"/>
        <v>#VALUE!</v>
      </c>
    </row>
    <row r="569" spans="1:23">
      <c r="A569" s="94" t="str">
        <f t="shared" si="26"/>
        <v/>
      </c>
      <c r="B569" s="8"/>
      <c r="C569" s="152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S569" s="95" t="str">
        <f>IF(LEFT($V569,6)&lt;&gt;"",IF(COUNTIF(会員一覧!$E$4:$E$97,$V569),5,1),"")</f>
        <v/>
      </c>
      <c r="T569" s="96" t="str">
        <f>IF(LEFT($V569,6)&lt;&gt;"",IF(COUNTIF(会員一覧!$E$4:$E$97,$V569),"メンバー",""),"")</f>
        <v/>
      </c>
      <c r="V569" s="150" t="str">
        <f t="shared" si="27"/>
        <v/>
      </c>
      <c r="W569" s="161" t="e">
        <f t="shared" si="28"/>
        <v>#VALUE!</v>
      </c>
    </row>
    <row r="570" spans="1:23">
      <c r="A570" s="94" t="str">
        <f t="shared" si="26"/>
        <v/>
      </c>
      <c r="B570" s="8"/>
      <c r="C570" s="152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S570" s="95" t="str">
        <f>IF(LEFT($V570,6)&lt;&gt;"",IF(COUNTIF(会員一覧!$E$4:$E$97,$V570),5,1),"")</f>
        <v/>
      </c>
      <c r="T570" s="96" t="str">
        <f>IF(LEFT($V570,6)&lt;&gt;"",IF(COUNTIF(会員一覧!$E$4:$E$97,$V570),"メンバー",""),"")</f>
        <v/>
      </c>
      <c r="V570" s="150" t="str">
        <f t="shared" si="27"/>
        <v/>
      </c>
      <c r="W570" s="161" t="e">
        <f t="shared" si="28"/>
        <v>#VALUE!</v>
      </c>
    </row>
    <row r="571" spans="1:23">
      <c r="A571" s="94" t="str">
        <f t="shared" si="26"/>
        <v/>
      </c>
      <c r="B571" s="8"/>
      <c r="C571" s="152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S571" s="95" t="str">
        <f>IF(LEFT($V571,6)&lt;&gt;"",IF(COUNTIF(会員一覧!$E$4:$E$97,$V571),5,1),"")</f>
        <v/>
      </c>
      <c r="T571" s="96" t="str">
        <f>IF(LEFT($V571,6)&lt;&gt;"",IF(COUNTIF(会員一覧!$E$4:$E$97,$V571),"メンバー",""),"")</f>
        <v/>
      </c>
      <c r="V571" s="150" t="str">
        <f t="shared" si="27"/>
        <v/>
      </c>
      <c r="W571" s="161" t="e">
        <f t="shared" si="28"/>
        <v>#VALUE!</v>
      </c>
    </row>
    <row r="572" spans="1:23">
      <c r="A572" s="94" t="str">
        <f t="shared" si="26"/>
        <v/>
      </c>
      <c r="B572" s="8"/>
      <c r="C572" s="152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S572" s="95" t="str">
        <f>IF(LEFT($V572,6)&lt;&gt;"",IF(COUNTIF(会員一覧!$E$4:$E$97,$V572),5,1),"")</f>
        <v/>
      </c>
      <c r="T572" s="96" t="str">
        <f>IF(LEFT($V572,6)&lt;&gt;"",IF(COUNTIF(会員一覧!$E$4:$E$97,$V572),"メンバー",""),"")</f>
        <v/>
      </c>
      <c r="V572" s="150" t="str">
        <f t="shared" si="27"/>
        <v/>
      </c>
      <c r="W572" s="161" t="e">
        <f t="shared" si="28"/>
        <v>#VALUE!</v>
      </c>
    </row>
    <row r="573" spans="1:23">
      <c r="A573" s="94" t="str">
        <f t="shared" si="26"/>
        <v/>
      </c>
      <c r="B573" s="8"/>
      <c r="C573" s="152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S573" s="95" t="str">
        <f>IF(LEFT($V573,6)&lt;&gt;"",IF(COUNTIF(会員一覧!$E$4:$E$97,$V573),5,1),"")</f>
        <v/>
      </c>
      <c r="T573" s="96" t="str">
        <f>IF(LEFT($V573,6)&lt;&gt;"",IF(COUNTIF(会員一覧!$E$4:$E$97,$V573),"メンバー",""),"")</f>
        <v/>
      </c>
      <c r="V573" s="150" t="str">
        <f t="shared" si="27"/>
        <v/>
      </c>
      <c r="W573" s="161" t="e">
        <f t="shared" si="28"/>
        <v>#VALUE!</v>
      </c>
    </row>
    <row r="574" spans="1:23">
      <c r="A574" s="94" t="str">
        <f t="shared" si="26"/>
        <v/>
      </c>
      <c r="B574" s="8"/>
      <c r="C574" s="152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S574" s="95" t="str">
        <f>IF(LEFT($V574,6)&lt;&gt;"",IF(COUNTIF(会員一覧!$E$4:$E$97,$V574),5,1),"")</f>
        <v/>
      </c>
      <c r="T574" s="96" t="str">
        <f>IF(LEFT($V574,6)&lt;&gt;"",IF(COUNTIF(会員一覧!$E$4:$E$97,$V574),"メンバー",""),"")</f>
        <v/>
      </c>
      <c r="V574" s="150" t="str">
        <f t="shared" si="27"/>
        <v/>
      </c>
      <c r="W574" s="161" t="e">
        <f t="shared" si="28"/>
        <v>#VALUE!</v>
      </c>
    </row>
    <row r="575" spans="1:23">
      <c r="A575" s="94" t="str">
        <f t="shared" si="26"/>
        <v/>
      </c>
      <c r="B575" s="8"/>
      <c r="C575" s="152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S575" s="95" t="str">
        <f>IF(LEFT($V575,6)&lt;&gt;"",IF(COUNTIF(会員一覧!$E$4:$E$97,$V575),5,1),"")</f>
        <v/>
      </c>
      <c r="T575" s="96" t="str">
        <f>IF(LEFT($V575,6)&lt;&gt;"",IF(COUNTIF(会員一覧!$E$4:$E$97,$V575),"メンバー",""),"")</f>
        <v/>
      </c>
      <c r="V575" s="150" t="str">
        <f t="shared" si="27"/>
        <v/>
      </c>
      <c r="W575" s="161" t="e">
        <f t="shared" si="28"/>
        <v>#VALUE!</v>
      </c>
    </row>
    <row r="576" spans="1:23">
      <c r="A576" s="94" t="str">
        <f t="shared" si="26"/>
        <v/>
      </c>
      <c r="B576" s="8"/>
      <c r="C576" s="152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S576" s="95" t="str">
        <f>IF(LEFT($V576,6)&lt;&gt;"",IF(COUNTIF(会員一覧!$E$4:$E$97,$V576),5,1),"")</f>
        <v/>
      </c>
      <c r="T576" s="96" t="str">
        <f>IF(LEFT($V576,6)&lt;&gt;"",IF(COUNTIF(会員一覧!$E$4:$E$97,$V576),"メンバー",""),"")</f>
        <v/>
      </c>
      <c r="V576" s="150" t="str">
        <f t="shared" si="27"/>
        <v/>
      </c>
      <c r="W576" s="161" t="e">
        <f t="shared" si="28"/>
        <v>#VALUE!</v>
      </c>
    </row>
    <row r="577" spans="1:23">
      <c r="A577" s="94" t="str">
        <f t="shared" si="26"/>
        <v/>
      </c>
      <c r="B577" s="8"/>
      <c r="C577" s="152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S577" s="95" t="str">
        <f>IF(LEFT($V577,6)&lt;&gt;"",IF(COUNTIF(会員一覧!$E$4:$E$97,$V577),5,1),"")</f>
        <v/>
      </c>
      <c r="T577" s="96" t="str">
        <f>IF(LEFT($V577,6)&lt;&gt;"",IF(COUNTIF(会員一覧!$E$4:$E$97,$V577),"メンバー",""),"")</f>
        <v/>
      </c>
      <c r="V577" s="150" t="str">
        <f t="shared" si="27"/>
        <v/>
      </c>
      <c r="W577" s="161" t="e">
        <f t="shared" si="28"/>
        <v>#VALUE!</v>
      </c>
    </row>
    <row r="578" spans="1:23">
      <c r="A578" s="94" t="str">
        <f t="shared" si="26"/>
        <v/>
      </c>
      <c r="B578" s="8"/>
      <c r="C578" s="152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S578" s="95" t="str">
        <f>IF(LEFT($V578,6)&lt;&gt;"",IF(COUNTIF(会員一覧!$E$4:$E$97,$V578),5,1),"")</f>
        <v/>
      </c>
      <c r="T578" s="96" t="str">
        <f>IF(LEFT($V578,6)&lt;&gt;"",IF(COUNTIF(会員一覧!$E$4:$E$97,$V578),"メンバー",""),"")</f>
        <v/>
      </c>
      <c r="V578" s="150" t="str">
        <f t="shared" si="27"/>
        <v/>
      </c>
      <c r="W578" s="161" t="e">
        <f t="shared" si="28"/>
        <v>#VALUE!</v>
      </c>
    </row>
    <row r="579" spans="1:23">
      <c r="A579" s="94" t="str">
        <f t="shared" si="26"/>
        <v/>
      </c>
      <c r="B579" s="8"/>
      <c r="C579" s="152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S579" s="95" t="str">
        <f>IF(LEFT($V579,6)&lt;&gt;"",IF(COUNTIF(会員一覧!$E$4:$E$97,$V579),5,1),"")</f>
        <v/>
      </c>
      <c r="T579" s="96" t="str">
        <f>IF(LEFT($V579,6)&lt;&gt;"",IF(COUNTIF(会員一覧!$E$4:$E$97,$V579),"メンバー",""),"")</f>
        <v/>
      </c>
      <c r="V579" s="150" t="str">
        <f t="shared" si="27"/>
        <v/>
      </c>
      <c r="W579" s="161" t="e">
        <f t="shared" si="28"/>
        <v>#VALUE!</v>
      </c>
    </row>
    <row r="580" spans="1:23">
      <c r="A580" s="94" t="str">
        <f t="shared" si="26"/>
        <v/>
      </c>
      <c r="B580" s="8"/>
      <c r="C580" s="152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S580" s="95" t="str">
        <f>IF(LEFT($V580,6)&lt;&gt;"",IF(COUNTIF(会員一覧!$E$4:$E$97,$V580),5,1),"")</f>
        <v/>
      </c>
      <c r="T580" s="96" t="str">
        <f>IF(LEFT($V580,6)&lt;&gt;"",IF(COUNTIF(会員一覧!$E$4:$E$97,$V580),"メンバー",""),"")</f>
        <v/>
      </c>
      <c r="V580" s="150" t="str">
        <f t="shared" si="27"/>
        <v/>
      </c>
      <c r="W580" s="161" t="e">
        <f t="shared" si="28"/>
        <v>#VALUE!</v>
      </c>
    </row>
    <row r="581" spans="1:23">
      <c r="A581" s="94" t="str">
        <f t="shared" si="26"/>
        <v/>
      </c>
      <c r="B581" s="8"/>
      <c r="C581" s="152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S581" s="95" t="str">
        <f>IF(LEFT($V581,6)&lt;&gt;"",IF(COUNTIF(会員一覧!$E$4:$E$97,$V581),5,1),"")</f>
        <v/>
      </c>
      <c r="T581" s="96" t="str">
        <f>IF(LEFT($V581,6)&lt;&gt;"",IF(COUNTIF(会員一覧!$E$4:$E$97,$V581),"メンバー",""),"")</f>
        <v/>
      </c>
      <c r="V581" s="150" t="str">
        <f t="shared" si="27"/>
        <v/>
      </c>
      <c r="W581" s="161" t="e">
        <f t="shared" si="28"/>
        <v>#VALUE!</v>
      </c>
    </row>
    <row r="582" spans="1:23">
      <c r="A582" s="94" t="str">
        <f t="shared" si="26"/>
        <v/>
      </c>
      <c r="B582" s="8"/>
      <c r="C582" s="152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S582" s="95" t="str">
        <f>IF(LEFT($V582,6)&lt;&gt;"",IF(COUNTIF(会員一覧!$E$4:$E$97,$V582),5,1),"")</f>
        <v/>
      </c>
      <c r="T582" s="96" t="str">
        <f>IF(LEFT($V582,6)&lt;&gt;"",IF(COUNTIF(会員一覧!$E$4:$E$97,$V582),"メンバー",""),"")</f>
        <v/>
      </c>
      <c r="V582" s="150" t="str">
        <f t="shared" si="27"/>
        <v/>
      </c>
      <c r="W582" s="161" t="e">
        <f t="shared" si="28"/>
        <v>#VALUE!</v>
      </c>
    </row>
    <row r="583" spans="1:23">
      <c r="A583" s="94" t="str">
        <f t="shared" si="26"/>
        <v/>
      </c>
      <c r="B583" s="8"/>
      <c r="C583" s="152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S583" s="95" t="str">
        <f>IF(LEFT($V583,6)&lt;&gt;"",IF(COUNTIF(会員一覧!$E$4:$E$97,$V583),5,1),"")</f>
        <v/>
      </c>
      <c r="T583" s="96" t="str">
        <f>IF(LEFT($V583,6)&lt;&gt;"",IF(COUNTIF(会員一覧!$E$4:$E$97,$V583),"メンバー",""),"")</f>
        <v/>
      </c>
      <c r="V583" s="150" t="str">
        <f t="shared" si="27"/>
        <v/>
      </c>
      <c r="W583" s="161" t="e">
        <f t="shared" si="28"/>
        <v>#VALUE!</v>
      </c>
    </row>
    <row r="584" spans="1:23">
      <c r="A584" s="94" t="str">
        <f t="shared" si="26"/>
        <v/>
      </c>
      <c r="B584" s="8"/>
      <c r="C584" s="152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S584" s="95" t="str">
        <f>IF(LEFT($V584,6)&lt;&gt;"",IF(COUNTIF(会員一覧!$E$4:$E$97,$V584),5,1),"")</f>
        <v/>
      </c>
      <c r="T584" s="96" t="str">
        <f>IF(LEFT($V584,6)&lt;&gt;"",IF(COUNTIF(会員一覧!$E$4:$E$97,$V584),"メンバー",""),"")</f>
        <v/>
      </c>
      <c r="V584" s="150" t="str">
        <f t="shared" si="27"/>
        <v/>
      </c>
      <c r="W584" s="161" t="e">
        <f t="shared" si="28"/>
        <v>#VALUE!</v>
      </c>
    </row>
    <row r="585" spans="1:23">
      <c r="A585" s="94" t="str">
        <f t="shared" si="26"/>
        <v/>
      </c>
      <c r="B585" s="8"/>
      <c r="C585" s="152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S585" s="95" t="str">
        <f>IF(LEFT($V585,6)&lt;&gt;"",IF(COUNTIF(会員一覧!$E$4:$E$97,$V585),5,1),"")</f>
        <v/>
      </c>
      <c r="T585" s="96" t="str">
        <f>IF(LEFT($V585,6)&lt;&gt;"",IF(COUNTIF(会員一覧!$E$4:$E$97,$V585),"メンバー",""),"")</f>
        <v/>
      </c>
      <c r="V585" s="150" t="str">
        <f t="shared" si="27"/>
        <v/>
      </c>
      <c r="W585" s="161" t="e">
        <f t="shared" si="28"/>
        <v>#VALUE!</v>
      </c>
    </row>
    <row r="586" spans="1:23">
      <c r="A586" s="94" t="str">
        <f t="shared" si="26"/>
        <v/>
      </c>
      <c r="B586" s="8"/>
      <c r="C586" s="152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S586" s="95" t="str">
        <f>IF(LEFT($V586,6)&lt;&gt;"",IF(COUNTIF(会員一覧!$E$4:$E$97,$V586),5,1),"")</f>
        <v/>
      </c>
      <c r="T586" s="96" t="str">
        <f>IF(LEFT($V586,6)&lt;&gt;"",IF(COUNTIF(会員一覧!$E$4:$E$97,$V586),"メンバー",""),"")</f>
        <v/>
      </c>
      <c r="V586" s="150" t="str">
        <f t="shared" si="27"/>
        <v/>
      </c>
      <c r="W586" s="161" t="e">
        <f t="shared" si="28"/>
        <v>#VALUE!</v>
      </c>
    </row>
    <row r="587" spans="1:23">
      <c r="A587" s="94" t="str">
        <f t="shared" ref="A587:A650" si="29">IF($V587&lt;&gt;"",IF(COUNTIF($V$10:$V$930,$V587)&gt;1,"重複",""),"")</f>
        <v/>
      </c>
      <c r="B587" s="8"/>
      <c r="C587" s="152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S587" s="95" t="str">
        <f>IF(LEFT($V587,6)&lt;&gt;"",IF(COUNTIF(会員一覧!$E$4:$E$97,$V587),5,1),"")</f>
        <v/>
      </c>
      <c r="T587" s="96" t="str">
        <f>IF(LEFT($V587,6)&lt;&gt;"",IF(COUNTIF(会員一覧!$E$4:$E$97,$V587),"メンバー",""),"")</f>
        <v/>
      </c>
      <c r="V587" s="150" t="str">
        <f t="shared" ref="V587:V650" si="30">LEFT(B587,6)</f>
        <v/>
      </c>
      <c r="W587" s="161" t="e">
        <f t="shared" ref="W587:W650" si="31">ASC(G587)+0</f>
        <v>#VALUE!</v>
      </c>
    </row>
    <row r="588" spans="1:23">
      <c r="A588" s="94" t="str">
        <f t="shared" si="29"/>
        <v/>
      </c>
      <c r="B588" s="8"/>
      <c r="C588" s="152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S588" s="95" t="str">
        <f>IF(LEFT($V588,6)&lt;&gt;"",IF(COUNTIF(会員一覧!$E$4:$E$97,$V588),5,1),"")</f>
        <v/>
      </c>
      <c r="T588" s="96" t="str">
        <f>IF(LEFT($V588,6)&lt;&gt;"",IF(COUNTIF(会員一覧!$E$4:$E$97,$V588),"メンバー",""),"")</f>
        <v/>
      </c>
      <c r="V588" s="150" t="str">
        <f t="shared" si="30"/>
        <v/>
      </c>
      <c r="W588" s="161" t="e">
        <f t="shared" si="31"/>
        <v>#VALUE!</v>
      </c>
    </row>
    <row r="589" spans="1:23">
      <c r="A589" s="94" t="str">
        <f t="shared" si="29"/>
        <v/>
      </c>
      <c r="B589" s="8"/>
      <c r="C589" s="152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S589" s="95" t="str">
        <f>IF(LEFT($V589,6)&lt;&gt;"",IF(COUNTIF(会員一覧!$E$4:$E$97,$V589),5,1),"")</f>
        <v/>
      </c>
      <c r="T589" s="96" t="str">
        <f>IF(LEFT($V589,6)&lt;&gt;"",IF(COUNTIF(会員一覧!$E$4:$E$97,$V589),"メンバー",""),"")</f>
        <v/>
      </c>
      <c r="V589" s="150" t="str">
        <f t="shared" si="30"/>
        <v/>
      </c>
      <c r="W589" s="161" t="e">
        <f t="shared" si="31"/>
        <v>#VALUE!</v>
      </c>
    </row>
    <row r="590" spans="1:23">
      <c r="A590" s="94" t="str">
        <f t="shared" si="29"/>
        <v/>
      </c>
      <c r="B590" s="8"/>
      <c r="C590" s="152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S590" s="95" t="str">
        <f>IF(LEFT($V590,6)&lt;&gt;"",IF(COUNTIF(会員一覧!$E$4:$E$97,$V590),5,1),"")</f>
        <v/>
      </c>
      <c r="T590" s="96" t="str">
        <f>IF(LEFT($V590,6)&lt;&gt;"",IF(COUNTIF(会員一覧!$E$4:$E$97,$V590),"メンバー",""),"")</f>
        <v/>
      </c>
      <c r="V590" s="150" t="str">
        <f t="shared" si="30"/>
        <v/>
      </c>
      <c r="W590" s="161" t="e">
        <f t="shared" si="31"/>
        <v>#VALUE!</v>
      </c>
    </row>
    <row r="591" spans="1:23">
      <c r="A591" s="94" t="str">
        <f t="shared" si="29"/>
        <v/>
      </c>
      <c r="B591" s="8"/>
      <c r="C591" s="152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S591" s="95" t="str">
        <f>IF(LEFT($V591,6)&lt;&gt;"",IF(COUNTIF(会員一覧!$E$4:$E$97,$V591),5,1),"")</f>
        <v/>
      </c>
      <c r="T591" s="96" t="str">
        <f>IF(LEFT($V591,6)&lt;&gt;"",IF(COUNTIF(会員一覧!$E$4:$E$97,$V591),"メンバー",""),"")</f>
        <v/>
      </c>
      <c r="V591" s="150" t="str">
        <f t="shared" si="30"/>
        <v/>
      </c>
      <c r="W591" s="161" t="e">
        <f t="shared" si="31"/>
        <v>#VALUE!</v>
      </c>
    </row>
    <row r="592" spans="1:23">
      <c r="A592" s="94" t="str">
        <f t="shared" si="29"/>
        <v/>
      </c>
      <c r="B592" s="8"/>
      <c r="C592" s="152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S592" s="95" t="str">
        <f>IF(LEFT($V592,6)&lt;&gt;"",IF(COUNTIF(会員一覧!$E$4:$E$97,$V592),5,1),"")</f>
        <v/>
      </c>
      <c r="T592" s="96" t="str">
        <f>IF(LEFT($V592,6)&lt;&gt;"",IF(COUNTIF(会員一覧!$E$4:$E$97,$V592),"メンバー",""),"")</f>
        <v/>
      </c>
      <c r="V592" s="150" t="str">
        <f t="shared" si="30"/>
        <v/>
      </c>
      <c r="W592" s="161" t="e">
        <f t="shared" si="31"/>
        <v>#VALUE!</v>
      </c>
    </row>
    <row r="593" spans="1:23">
      <c r="A593" s="94" t="str">
        <f t="shared" si="29"/>
        <v/>
      </c>
      <c r="B593" s="8"/>
      <c r="C593" s="152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S593" s="95" t="str">
        <f>IF(LEFT($V593,6)&lt;&gt;"",IF(COUNTIF(会員一覧!$E$4:$E$97,$V593),5,1),"")</f>
        <v/>
      </c>
      <c r="T593" s="96" t="str">
        <f>IF(LEFT($V593,6)&lt;&gt;"",IF(COUNTIF(会員一覧!$E$4:$E$97,$V593),"メンバー",""),"")</f>
        <v/>
      </c>
      <c r="V593" s="150" t="str">
        <f t="shared" si="30"/>
        <v/>
      </c>
      <c r="W593" s="161" t="e">
        <f t="shared" si="31"/>
        <v>#VALUE!</v>
      </c>
    </row>
    <row r="594" spans="1:23">
      <c r="A594" s="94" t="str">
        <f t="shared" si="29"/>
        <v/>
      </c>
      <c r="B594" s="8"/>
      <c r="C594" s="152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S594" s="95" t="str">
        <f>IF(LEFT($V594,6)&lt;&gt;"",IF(COUNTIF(会員一覧!$E$4:$E$97,$V594),5,1),"")</f>
        <v/>
      </c>
      <c r="T594" s="96" t="str">
        <f>IF(LEFT($V594,6)&lt;&gt;"",IF(COUNTIF(会員一覧!$E$4:$E$97,$V594),"メンバー",""),"")</f>
        <v/>
      </c>
      <c r="V594" s="150" t="str">
        <f t="shared" si="30"/>
        <v/>
      </c>
      <c r="W594" s="161" t="e">
        <f t="shared" si="31"/>
        <v>#VALUE!</v>
      </c>
    </row>
    <row r="595" spans="1:23">
      <c r="A595" s="94" t="str">
        <f t="shared" si="29"/>
        <v/>
      </c>
      <c r="B595" s="8"/>
      <c r="C595" s="152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S595" s="95" t="str">
        <f>IF(LEFT($V595,6)&lt;&gt;"",IF(COUNTIF(会員一覧!$E$4:$E$97,$V595),5,1),"")</f>
        <v/>
      </c>
      <c r="T595" s="96" t="str">
        <f>IF(LEFT($V595,6)&lt;&gt;"",IF(COUNTIF(会員一覧!$E$4:$E$97,$V595),"メンバー",""),"")</f>
        <v/>
      </c>
      <c r="V595" s="150" t="str">
        <f t="shared" si="30"/>
        <v/>
      </c>
      <c r="W595" s="161" t="e">
        <f t="shared" si="31"/>
        <v>#VALUE!</v>
      </c>
    </row>
    <row r="596" spans="1:23">
      <c r="A596" s="94" t="str">
        <f t="shared" si="29"/>
        <v/>
      </c>
      <c r="B596" s="8"/>
      <c r="C596" s="152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S596" s="95" t="str">
        <f>IF(LEFT($V596,6)&lt;&gt;"",IF(COUNTIF(会員一覧!$E$4:$E$97,$V596),5,1),"")</f>
        <v/>
      </c>
      <c r="T596" s="96" t="str">
        <f>IF(LEFT($V596,6)&lt;&gt;"",IF(COUNTIF(会員一覧!$E$4:$E$97,$V596),"メンバー",""),"")</f>
        <v/>
      </c>
      <c r="V596" s="150" t="str">
        <f t="shared" si="30"/>
        <v/>
      </c>
      <c r="W596" s="161" t="e">
        <f t="shared" si="31"/>
        <v>#VALUE!</v>
      </c>
    </row>
    <row r="597" spans="1:23">
      <c r="A597" s="94" t="str">
        <f t="shared" si="29"/>
        <v/>
      </c>
      <c r="B597" s="8"/>
      <c r="C597" s="152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S597" s="95" t="str">
        <f>IF(LEFT($V597,6)&lt;&gt;"",IF(COUNTIF(会員一覧!$E$4:$E$97,$V597),5,1),"")</f>
        <v/>
      </c>
      <c r="T597" s="96" t="str">
        <f>IF(LEFT($V597,6)&lt;&gt;"",IF(COUNTIF(会員一覧!$E$4:$E$97,$V597),"メンバー",""),"")</f>
        <v/>
      </c>
      <c r="V597" s="150" t="str">
        <f t="shared" si="30"/>
        <v/>
      </c>
      <c r="W597" s="161" t="e">
        <f t="shared" si="31"/>
        <v>#VALUE!</v>
      </c>
    </row>
    <row r="598" spans="1:23">
      <c r="A598" s="94" t="str">
        <f t="shared" si="29"/>
        <v/>
      </c>
      <c r="B598" s="8"/>
      <c r="C598" s="152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S598" s="95" t="str">
        <f>IF(LEFT($V598,6)&lt;&gt;"",IF(COUNTIF(会員一覧!$E$4:$E$97,$V598),5,1),"")</f>
        <v/>
      </c>
      <c r="T598" s="96" t="str">
        <f>IF(LEFT($V598,6)&lt;&gt;"",IF(COUNTIF(会員一覧!$E$4:$E$97,$V598),"メンバー",""),"")</f>
        <v/>
      </c>
      <c r="V598" s="150" t="str">
        <f t="shared" si="30"/>
        <v/>
      </c>
      <c r="W598" s="161" t="e">
        <f t="shared" si="31"/>
        <v>#VALUE!</v>
      </c>
    </row>
    <row r="599" spans="1:23">
      <c r="A599" s="94" t="str">
        <f t="shared" si="29"/>
        <v/>
      </c>
      <c r="B599" s="8"/>
      <c r="C599" s="152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S599" s="95" t="str">
        <f>IF(LEFT($V599,6)&lt;&gt;"",IF(COUNTIF(会員一覧!$E$4:$E$97,$V599),5,1),"")</f>
        <v/>
      </c>
      <c r="T599" s="96" t="str">
        <f>IF(LEFT($V599,6)&lt;&gt;"",IF(COUNTIF(会員一覧!$E$4:$E$97,$V599),"メンバー",""),"")</f>
        <v/>
      </c>
      <c r="V599" s="150" t="str">
        <f t="shared" si="30"/>
        <v/>
      </c>
      <c r="W599" s="161" t="e">
        <f t="shared" si="31"/>
        <v>#VALUE!</v>
      </c>
    </row>
    <row r="600" spans="1:23">
      <c r="A600" s="94" t="str">
        <f t="shared" si="29"/>
        <v/>
      </c>
      <c r="B600" s="8"/>
      <c r="C600" s="152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S600" s="95" t="str">
        <f>IF(LEFT($V600,6)&lt;&gt;"",IF(COUNTIF(会員一覧!$E$4:$E$97,$V600),5,1),"")</f>
        <v/>
      </c>
      <c r="T600" s="96" t="str">
        <f>IF(LEFT($V600,6)&lt;&gt;"",IF(COUNTIF(会員一覧!$E$4:$E$97,$V600),"メンバー",""),"")</f>
        <v/>
      </c>
      <c r="V600" s="150" t="str">
        <f t="shared" si="30"/>
        <v/>
      </c>
      <c r="W600" s="161" t="e">
        <f t="shared" si="31"/>
        <v>#VALUE!</v>
      </c>
    </row>
    <row r="601" spans="1:23">
      <c r="A601" s="94" t="str">
        <f t="shared" si="29"/>
        <v/>
      </c>
      <c r="B601" s="8"/>
      <c r="C601" s="152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S601" s="95" t="str">
        <f>IF(LEFT($V601,6)&lt;&gt;"",IF(COUNTIF(会員一覧!$E$4:$E$97,$V601),5,1),"")</f>
        <v/>
      </c>
      <c r="T601" s="96" t="str">
        <f>IF(LEFT($V601,6)&lt;&gt;"",IF(COUNTIF(会員一覧!$E$4:$E$97,$V601),"メンバー",""),"")</f>
        <v/>
      </c>
      <c r="V601" s="150" t="str">
        <f t="shared" si="30"/>
        <v/>
      </c>
      <c r="W601" s="161" t="e">
        <f t="shared" si="31"/>
        <v>#VALUE!</v>
      </c>
    </row>
    <row r="602" spans="1:23">
      <c r="A602" s="94" t="str">
        <f t="shared" si="29"/>
        <v/>
      </c>
      <c r="B602" s="8"/>
      <c r="C602" s="152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S602" s="95" t="str">
        <f>IF(LEFT($V602,6)&lt;&gt;"",IF(COUNTIF(会員一覧!$E$4:$E$97,$V602),5,1),"")</f>
        <v/>
      </c>
      <c r="T602" s="96" t="str">
        <f>IF(LEFT($V602,6)&lt;&gt;"",IF(COUNTIF(会員一覧!$E$4:$E$97,$V602),"メンバー",""),"")</f>
        <v/>
      </c>
      <c r="V602" s="150" t="str">
        <f t="shared" si="30"/>
        <v/>
      </c>
      <c r="W602" s="161" t="e">
        <f t="shared" si="31"/>
        <v>#VALUE!</v>
      </c>
    </row>
    <row r="603" spans="1:23">
      <c r="A603" s="94" t="str">
        <f t="shared" si="29"/>
        <v/>
      </c>
      <c r="B603" s="8"/>
      <c r="C603" s="152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S603" s="95" t="str">
        <f>IF(LEFT($V603,6)&lt;&gt;"",IF(COUNTIF(会員一覧!$E$4:$E$97,$V603),5,1),"")</f>
        <v/>
      </c>
      <c r="T603" s="96" t="str">
        <f>IF(LEFT($V603,6)&lt;&gt;"",IF(COUNTIF(会員一覧!$E$4:$E$97,$V603),"メンバー",""),"")</f>
        <v/>
      </c>
      <c r="V603" s="150" t="str">
        <f t="shared" si="30"/>
        <v/>
      </c>
      <c r="W603" s="161" t="e">
        <f t="shared" si="31"/>
        <v>#VALUE!</v>
      </c>
    </row>
    <row r="604" spans="1:23">
      <c r="A604" s="94" t="str">
        <f t="shared" si="29"/>
        <v/>
      </c>
      <c r="B604" s="8"/>
      <c r="C604" s="152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S604" s="95" t="str">
        <f>IF(LEFT($V604,6)&lt;&gt;"",IF(COUNTIF(会員一覧!$E$4:$E$97,$V604),5,1),"")</f>
        <v/>
      </c>
      <c r="T604" s="96" t="str">
        <f>IF(LEFT($V604,6)&lt;&gt;"",IF(COUNTIF(会員一覧!$E$4:$E$97,$V604),"メンバー",""),"")</f>
        <v/>
      </c>
      <c r="V604" s="150" t="str">
        <f t="shared" si="30"/>
        <v/>
      </c>
      <c r="W604" s="161" t="e">
        <f t="shared" si="31"/>
        <v>#VALUE!</v>
      </c>
    </row>
    <row r="605" spans="1:23">
      <c r="A605" s="94" t="str">
        <f t="shared" si="29"/>
        <v/>
      </c>
      <c r="B605" s="8"/>
      <c r="C605" s="152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S605" s="95" t="str">
        <f>IF(LEFT($V605,6)&lt;&gt;"",IF(COUNTIF(会員一覧!$E$4:$E$97,$V605),5,1),"")</f>
        <v/>
      </c>
      <c r="T605" s="96" t="str">
        <f>IF(LEFT($V605,6)&lt;&gt;"",IF(COUNTIF(会員一覧!$E$4:$E$97,$V605),"メンバー",""),"")</f>
        <v/>
      </c>
      <c r="V605" s="150" t="str">
        <f t="shared" si="30"/>
        <v/>
      </c>
      <c r="W605" s="161" t="e">
        <f t="shared" si="31"/>
        <v>#VALUE!</v>
      </c>
    </row>
    <row r="606" spans="1:23">
      <c r="A606" s="94" t="str">
        <f t="shared" si="29"/>
        <v/>
      </c>
      <c r="B606" s="8"/>
      <c r="C606" s="152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S606" s="95" t="str">
        <f>IF(LEFT($V606,6)&lt;&gt;"",IF(COUNTIF(会員一覧!$E$4:$E$97,$V606),5,1),"")</f>
        <v/>
      </c>
      <c r="T606" s="96" t="str">
        <f>IF(LEFT($V606,6)&lt;&gt;"",IF(COUNTIF(会員一覧!$E$4:$E$97,$V606),"メンバー",""),"")</f>
        <v/>
      </c>
      <c r="V606" s="150" t="str">
        <f t="shared" si="30"/>
        <v/>
      </c>
      <c r="W606" s="161" t="e">
        <f t="shared" si="31"/>
        <v>#VALUE!</v>
      </c>
    </row>
    <row r="607" spans="1:23">
      <c r="A607" s="94" t="str">
        <f t="shared" si="29"/>
        <v/>
      </c>
      <c r="B607" s="8"/>
      <c r="C607" s="152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S607" s="95" t="str">
        <f>IF(LEFT($V607,6)&lt;&gt;"",IF(COUNTIF(会員一覧!$E$4:$E$97,$V607),5,1),"")</f>
        <v/>
      </c>
      <c r="T607" s="96" t="str">
        <f>IF(LEFT($V607,6)&lt;&gt;"",IF(COUNTIF(会員一覧!$E$4:$E$97,$V607),"メンバー",""),"")</f>
        <v/>
      </c>
      <c r="V607" s="150" t="str">
        <f t="shared" si="30"/>
        <v/>
      </c>
      <c r="W607" s="161" t="e">
        <f t="shared" si="31"/>
        <v>#VALUE!</v>
      </c>
    </row>
    <row r="608" spans="1:23">
      <c r="A608" s="94" t="str">
        <f t="shared" si="29"/>
        <v/>
      </c>
      <c r="B608" s="8"/>
      <c r="C608" s="152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S608" s="95" t="str">
        <f>IF(LEFT($V608,6)&lt;&gt;"",IF(COUNTIF(会員一覧!$E$4:$E$97,$V608),5,1),"")</f>
        <v/>
      </c>
      <c r="T608" s="96" t="str">
        <f>IF(LEFT($V608,6)&lt;&gt;"",IF(COUNTIF(会員一覧!$E$4:$E$97,$V608),"メンバー",""),"")</f>
        <v/>
      </c>
      <c r="V608" s="150" t="str">
        <f t="shared" si="30"/>
        <v/>
      </c>
      <c r="W608" s="161" t="e">
        <f t="shared" si="31"/>
        <v>#VALUE!</v>
      </c>
    </row>
    <row r="609" spans="1:23">
      <c r="A609" s="94" t="str">
        <f t="shared" si="29"/>
        <v/>
      </c>
      <c r="B609" s="8"/>
      <c r="C609" s="152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S609" s="95" t="str">
        <f>IF(LEFT($V609,6)&lt;&gt;"",IF(COUNTIF(会員一覧!$E$4:$E$97,$V609),5,1),"")</f>
        <v/>
      </c>
      <c r="T609" s="96" t="str">
        <f>IF(LEFT($V609,6)&lt;&gt;"",IF(COUNTIF(会員一覧!$E$4:$E$97,$V609),"メンバー",""),"")</f>
        <v/>
      </c>
      <c r="V609" s="150" t="str">
        <f t="shared" si="30"/>
        <v/>
      </c>
      <c r="W609" s="161" t="e">
        <f t="shared" si="31"/>
        <v>#VALUE!</v>
      </c>
    </row>
    <row r="610" spans="1:23">
      <c r="A610" s="94" t="str">
        <f t="shared" si="29"/>
        <v/>
      </c>
      <c r="B610" s="8"/>
      <c r="C610" s="152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S610" s="95" t="str">
        <f>IF(LEFT($V610,6)&lt;&gt;"",IF(COUNTIF(会員一覧!$E$4:$E$97,$V610),5,1),"")</f>
        <v/>
      </c>
      <c r="T610" s="96" t="str">
        <f>IF(LEFT($V610,6)&lt;&gt;"",IF(COUNTIF(会員一覧!$E$4:$E$97,$V610),"メンバー",""),"")</f>
        <v/>
      </c>
      <c r="V610" s="150" t="str">
        <f t="shared" si="30"/>
        <v/>
      </c>
      <c r="W610" s="161" t="e">
        <f t="shared" si="31"/>
        <v>#VALUE!</v>
      </c>
    </row>
    <row r="611" spans="1:23">
      <c r="A611" s="94" t="str">
        <f t="shared" si="29"/>
        <v/>
      </c>
      <c r="B611" s="8"/>
      <c r="C611" s="152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S611" s="95" t="str">
        <f>IF(LEFT($V611,6)&lt;&gt;"",IF(COUNTIF(会員一覧!$E$4:$E$97,$V611),5,1),"")</f>
        <v/>
      </c>
      <c r="T611" s="96" t="str">
        <f>IF(LEFT($V611,6)&lt;&gt;"",IF(COUNTIF(会員一覧!$E$4:$E$97,$V611),"メンバー",""),"")</f>
        <v/>
      </c>
      <c r="V611" s="150" t="str">
        <f t="shared" si="30"/>
        <v/>
      </c>
      <c r="W611" s="161" t="e">
        <f t="shared" si="31"/>
        <v>#VALUE!</v>
      </c>
    </row>
    <row r="612" spans="1:23">
      <c r="A612" s="94" t="str">
        <f t="shared" si="29"/>
        <v/>
      </c>
      <c r="B612" s="8"/>
      <c r="C612" s="152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S612" s="95" t="str">
        <f>IF(LEFT($V612,6)&lt;&gt;"",IF(COUNTIF(会員一覧!$E$4:$E$97,$V612),5,1),"")</f>
        <v/>
      </c>
      <c r="T612" s="96" t="str">
        <f>IF(LEFT($V612,6)&lt;&gt;"",IF(COUNTIF(会員一覧!$E$4:$E$97,$V612),"メンバー",""),"")</f>
        <v/>
      </c>
      <c r="V612" s="150" t="str">
        <f t="shared" si="30"/>
        <v/>
      </c>
      <c r="W612" s="161" t="e">
        <f t="shared" si="31"/>
        <v>#VALUE!</v>
      </c>
    </row>
    <row r="613" spans="1:23">
      <c r="A613" s="94" t="str">
        <f t="shared" si="29"/>
        <v/>
      </c>
      <c r="B613" s="8"/>
      <c r="C613" s="152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S613" s="95" t="str">
        <f>IF(LEFT($V613,6)&lt;&gt;"",IF(COUNTIF(会員一覧!$E$4:$E$97,$V613),5,1),"")</f>
        <v/>
      </c>
      <c r="T613" s="96" t="str">
        <f>IF(LEFT($V613,6)&lt;&gt;"",IF(COUNTIF(会員一覧!$E$4:$E$97,$V613),"メンバー",""),"")</f>
        <v/>
      </c>
      <c r="V613" s="150" t="str">
        <f t="shared" si="30"/>
        <v/>
      </c>
      <c r="W613" s="161" t="e">
        <f t="shared" si="31"/>
        <v>#VALUE!</v>
      </c>
    </row>
    <row r="614" spans="1:23">
      <c r="A614" s="94" t="str">
        <f t="shared" si="29"/>
        <v/>
      </c>
      <c r="B614" s="8"/>
      <c r="C614" s="152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S614" s="95" t="str">
        <f>IF(LEFT($V614,6)&lt;&gt;"",IF(COUNTIF(会員一覧!$E$4:$E$97,$V614),5,1),"")</f>
        <v/>
      </c>
      <c r="T614" s="96" t="str">
        <f>IF(LEFT($V614,6)&lt;&gt;"",IF(COUNTIF(会員一覧!$E$4:$E$97,$V614),"メンバー",""),"")</f>
        <v/>
      </c>
      <c r="V614" s="150" t="str">
        <f t="shared" si="30"/>
        <v/>
      </c>
      <c r="W614" s="161" t="e">
        <f t="shared" si="31"/>
        <v>#VALUE!</v>
      </c>
    </row>
    <row r="615" spans="1:23">
      <c r="A615" s="94" t="str">
        <f t="shared" si="29"/>
        <v/>
      </c>
      <c r="B615" s="8"/>
      <c r="C615" s="152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S615" s="95" t="str">
        <f>IF(LEFT($V615,6)&lt;&gt;"",IF(COUNTIF(会員一覧!$E$4:$E$97,$V615),5,1),"")</f>
        <v/>
      </c>
      <c r="T615" s="96" t="str">
        <f>IF(LEFT($V615,6)&lt;&gt;"",IF(COUNTIF(会員一覧!$E$4:$E$97,$V615),"メンバー",""),"")</f>
        <v/>
      </c>
      <c r="V615" s="150" t="str">
        <f t="shared" si="30"/>
        <v/>
      </c>
      <c r="W615" s="161" t="e">
        <f t="shared" si="31"/>
        <v>#VALUE!</v>
      </c>
    </row>
    <row r="616" spans="1:23">
      <c r="A616" s="94" t="str">
        <f t="shared" si="29"/>
        <v/>
      </c>
      <c r="B616" s="8"/>
      <c r="C616" s="152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S616" s="95" t="str">
        <f>IF(LEFT($V616,6)&lt;&gt;"",IF(COUNTIF(会員一覧!$E$4:$E$97,$V616),5,1),"")</f>
        <v/>
      </c>
      <c r="T616" s="96" t="str">
        <f>IF(LEFT($V616,6)&lt;&gt;"",IF(COUNTIF(会員一覧!$E$4:$E$97,$V616),"メンバー",""),"")</f>
        <v/>
      </c>
      <c r="V616" s="150" t="str">
        <f t="shared" si="30"/>
        <v/>
      </c>
      <c r="W616" s="161" t="e">
        <f t="shared" si="31"/>
        <v>#VALUE!</v>
      </c>
    </row>
    <row r="617" spans="1:23">
      <c r="A617" s="94" t="str">
        <f t="shared" si="29"/>
        <v/>
      </c>
      <c r="B617" s="8"/>
      <c r="C617" s="152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S617" s="95" t="str">
        <f>IF(LEFT($V617,6)&lt;&gt;"",IF(COUNTIF(会員一覧!$E$4:$E$97,$V617),5,1),"")</f>
        <v/>
      </c>
      <c r="T617" s="96" t="str">
        <f>IF(LEFT($V617,6)&lt;&gt;"",IF(COUNTIF(会員一覧!$E$4:$E$97,$V617),"メンバー",""),"")</f>
        <v/>
      </c>
      <c r="V617" s="150" t="str">
        <f t="shared" si="30"/>
        <v/>
      </c>
      <c r="W617" s="161" t="e">
        <f t="shared" si="31"/>
        <v>#VALUE!</v>
      </c>
    </row>
    <row r="618" spans="1:23">
      <c r="A618" s="94" t="str">
        <f t="shared" si="29"/>
        <v/>
      </c>
      <c r="B618" s="8"/>
      <c r="C618" s="152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S618" s="95" t="str">
        <f>IF(LEFT($V618,6)&lt;&gt;"",IF(COUNTIF(会員一覧!$E$4:$E$97,$V618),5,1),"")</f>
        <v/>
      </c>
      <c r="T618" s="96" t="str">
        <f>IF(LEFT($V618,6)&lt;&gt;"",IF(COUNTIF(会員一覧!$E$4:$E$97,$V618),"メンバー",""),"")</f>
        <v/>
      </c>
      <c r="V618" s="150" t="str">
        <f t="shared" si="30"/>
        <v/>
      </c>
      <c r="W618" s="161" t="e">
        <f t="shared" si="31"/>
        <v>#VALUE!</v>
      </c>
    </row>
    <row r="619" spans="1:23">
      <c r="A619" s="94" t="str">
        <f t="shared" si="29"/>
        <v/>
      </c>
      <c r="B619" s="8"/>
      <c r="C619" s="152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S619" s="95" t="str">
        <f>IF(LEFT($V619,6)&lt;&gt;"",IF(COUNTIF(会員一覧!$E$4:$E$97,$V619),5,1),"")</f>
        <v/>
      </c>
      <c r="T619" s="96" t="str">
        <f>IF(LEFT($V619,6)&lt;&gt;"",IF(COUNTIF(会員一覧!$E$4:$E$97,$V619),"メンバー",""),"")</f>
        <v/>
      </c>
      <c r="V619" s="150" t="str">
        <f t="shared" si="30"/>
        <v/>
      </c>
      <c r="W619" s="161" t="e">
        <f t="shared" si="31"/>
        <v>#VALUE!</v>
      </c>
    </row>
    <row r="620" spans="1:23">
      <c r="A620" s="94" t="str">
        <f t="shared" si="29"/>
        <v/>
      </c>
      <c r="B620" s="8"/>
      <c r="C620" s="152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S620" s="95" t="str">
        <f>IF(LEFT($V620,6)&lt;&gt;"",IF(COUNTIF(会員一覧!$E$4:$E$97,$V620),5,1),"")</f>
        <v/>
      </c>
      <c r="T620" s="96" t="str">
        <f>IF(LEFT($V620,6)&lt;&gt;"",IF(COUNTIF(会員一覧!$E$4:$E$97,$V620),"メンバー",""),"")</f>
        <v/>
      </c>
      <c r="V620" s="150" t="str">
        <f t="shared" si="30"/>
        <v/>
      </c>
      <c r="W620" s="161" t="e">
        <f t="shared" si="31"/>
        <v>#VALUE!</v>
      </c>
    </row>
    <row r="621" spans="1:23">
      <c r="A621" s="94" t="str">
        <f t="shared" si="29"/>
        <v/>
      </c>
      <c r="B621" s="8"/>
      <c r="C621" s="152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S621" s="95" t="str">
        <f>IF(LEFT($V621,6)&lt;&gt;"",IF(COUNTIF(会員一覧!$E$4:$E$97,$V621),5,1),"")</f>
        <v/>
      </c>
      <c r="T621" s="96" t="str">
        <f>IF(LEFT($V621,6)&lt;&gt;"",IF(COUNTIF(会員一覧!$E$4:$E$97,$V621),"メンバー",""),"")</f>
        <v/>
      </c>
      <c r="V621" s="150" t="str">
        <f t="shared" si="30"/>
        <v/>
      </c>
      <c r="W621" s="161" t="e">
        <f t="shared" si="31"/>
        <v>#VALUE!</v>
      </c>
    </row>
    <row r="622" spans="1:23">
      <c r="A622" s="94" t="str">
        <f t="shared" si="29"/>
        <v/>
      </c>
      <c r="B622" s="8"/>
      <c r="C622" s="152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S622" s="95" t="str">
        <f>IF(LEFT($V622,6)&lt;&gt;"",IF(COUNTIF(会員一覧!$E$4:$E$97,$V622),5,1),"")</f>
        <v/>
      </c>
      <c r="T622" s="96" t="str">
        <f>IF(LEFT($V622,6)&lt;&gt;"",IF(COUNTIF(会員一覧!$E$4:$E$97,$V622),"メンバー",""),"")</f>
        <v/>
      </c>
      <c r="V622" s="150" t="str">
        <f t="shared" si="30"/>
        <v/>
      </c>
      <c r="W622" s="161" t="e">
        <f t="shared" si="31"/>
        <v>#VALUE!</v>
      </c>
    </row>
    <row r="623" spans="1:23">
      <c r="A623" s="94" t="str">
        <f t="shared" si="29"/>
        <v/>
      </c>
      <c r="B623" s="8"/>
      <c r="C623" s="152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S623" s="95" t="str">
        <f>IF(LEFT($V623,6)&lt;&gt;"",IF(COUNTIF(会員一覧!$E$4:$E$97,$V623),5,1),"")</f>
        <v/>
      </c>
      <c r="T623" s="96" t="str">
        <f>IF(LEFT($V623,6)&lt;&gt;"",IF(COUNTIF(会員一覧!$E$4:$E$97,$V623),"メンバー",""),"")</f>
        <v/>
      </c>
      <c r="V623" s="150" t="str">
        <f t="shared" si="30"/>
        <v/>
      </c>
      <c r="W623" s="161" t="e">
        <f t="shared" si="31"/>
        <v>#VALUE!</v>
      </c>
    </row>
    <row r="624" spans="1:23">
      <c r="A624" s="94" t="str">
        <f t="shared" si="29"/>
        <v/>
      </c>
      <c r="B624" s="8"/>
      <c r="C624" s="152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S624" s="95" t="str">
        <f>IF(LEFT($V624,6)&lt;&gt;"",IF(COUNTIF(会員一覧!$E$4:$E$97,$V624),5,1),"")</f>
        <v/>
      </c>
      <c r="T624" s="96" t="str">
        <f>IF(LEFT($V624,6)&lt;&gt;"",IF(COUNTIF(会員一覧!$E$4:$E$97,$V624),"メンバー",""),"")</f>
        <v/>
      </c>
      <c r="V624" s="150" t="str">
        <f t="shared" si="30"/>
        <v/>
      </c>
      <c r="W624" s="161" t="e">
        <f t="shared" si="31"/>
        <v>#VALUE!</v>
      </c>
    </row>
    <row r="625" spans="1:23">
      <c r="A625" s="94" t="str">
        <f t="shared" si="29"/>
        <v/>
      </c>
      <c r="B625" s="8"/>
      <c r="C625" s="152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S625" s="95" t="str">
        <f>IF(LEFT($V625,6)&lt;&gt;"",IF(COUNTIF(会員一覧!$E$4:$E$97,$V625),5,1),"")</f>
        <v/>
      </c>
      <c r="T625" s="96" t="str">
        <f>IF(LEFT($V625,6)&lt;&gt;"",IF(COUNTIF(会員一覧!$E$4:$E$97,$V625),"メンバー",""),"")</f>
        <v/>
      </c>
      <c r="V625" s="150" t="str">
        <f t="shared" si="30"/>
        <v/>
      </c>
      <c r="W625" s="161" t="e">
        <f t="shared" si="31"/>
        <v>#VALUE!</v>
      </c>
    </row>
    <row r="626" spans="1:23">
      <c r="A626" s="94" t="str">
        <f t="shared" si="29"/>
        <v/>
      </c>
      <c r="B626" s="8"/>
      <c r="C626" s="152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S626" s="95" t="str">
        <f>IF(LEFT($V626,6)&lt;&gt;"",IF(COUNTIF(会員一覧!$E$4:$E$97,$V626),5,1),"")</f>
        <v/>
      </c>
      <c r="T626" s="96" t="str">
        <f>IF(LEFT($V626,6)&lt;&gt;"",IF(COUNTIF(会員一覧!$E$4:$E$97,$V626),"メンバー",""),"")</f>
        <v/>
      </c>
      <c r="V626" s="150" t="str">
        <f t="shared" si="30"/>
        <v/>
      </c>
      <c r="W626" s="161" t="e">
        <f t="shared" si="31"/>
        <v>#VALUE!</v>
      </c>
    </row>
    <row r="627" spans="1:23">
      <c r="A627" s="94" t="str">
        <f t="shared" si="29"/>
        <v/>
      </c>
      <c r="B627" s="8"/>
      <c r="C627" s="152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S627" s="95" t="str">
        <f>IF(LEFT($V627,6)&lt;&gt;"",IF(COUNTIF(会員一覧!$E$4:$E$97,$V627),5,1),"")</f>
        <v/>
      </c>
      <c r="T627" s="96" t="str">
        <f>IF(LEFT($V627,6)&lt;&gt;"",IF(COUNTIF(会員一覧!$E$4:$E$97,$V627),"メンバー",""),"")</f>
        <v/>
      </c>
      <c r="V627" s="150" t="str">
        <f t="shared" si="30"/>
        <v/>
      </c>
      <c r="W627" s="161" t="e">
        <f t="shared" si="31"/>
        <v>#VALUE!</v>
      </c>
    </row>
    <row r="628" spans="1:23">
      <c r="A628" s="94" t="str">
        <f t="shared" si="29"/>
        <v/>
      </c>
      <c r="B628" s="8"/>
      <c r="C628" s="152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S628" s="95" t="str">
        <f>IF(LEFT($V628,6)&lt;&gt;"",IF(COUNTIF(会員一覧!$E$4:$E$97,$V628),5,1),"")</f>
        <v/>
      </c>
      <c r="T628" s="96" t="str">
        <f>IF(LEFT($V628,6)&lt;&gt;"",IF(COUNTIF(会員一覧!$E$4:$E$97,$V628),"メンバー",""),"")</f>
        <v/>
      </c>
      <c r="V628" s="150" t="str">
        <f t="shared" si="30"/>
        <v/>
      </c>
      <c r="W628" s="161" t="e">
        <f t="shared" si="31"/>
        <v>#VALUE!</v>
      </c>
    </row>
    <row r="629" spans="1:23">
      <c r="A629" s="94" t="str">
        <f t="shared" si="29"/>
        <v/>
      </c>
      <c r="B629" s="8"/>
      <c r="C629" s="152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S629" s="95" t="str">
        <f>IF(LEFT($V629,6)&lt;&gt;"",IF(COUNTIF(会員一覧!$E$4:$E$97,$V629),5,1),"")</f>
        <v/>
      </c>
      <c r="T629" s="96" t="str">
        <f>IF(LEFT($V629,6)&lt;&gt;"",IF(COUNTIF(会員一覧!$E$4:$E$97,$V629),"メンバー",""),"")</f>
        <v/>
      </c>
      <c r="V629" s="150" t="str">
        <f t="shared" si="30"/>
        <v/>
      </c>
      <c r="W629" s="161" t="e">
        <f t="shared" si="31"/>
        <v>#VALUE!</v>
      </c>
    </row>
    <row r="630" spans="1:23">
      <c r="A630" s="94" t="str">
        <f t="shared" si="29"/>
        <v/>
      </c>
      <c r="B630" s="8"/>
      <c r="C630" s="152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S630" s="95" t="str">
        <f>IF(LEFT($V630,6)&lt;&gt;"",IF(COUNTIF(会員一覧!$E$4:$E$97,$V630),5,1),"")</f>
        <v/>
      </c>
      <c r="T630" s="96" t="str">
        <f>IF(LEFT($V630,6)&lt;&gt;"",IF(COUNTIF(会員一覧!$E$4:$E$97,$V630),"メンバー",""),"")</f>
        <v/>
      </c>
      <c r="V630" s="150" t="str">
        <f t="shared" si="30"/>
        <v/>
      </c>
      <c r="W630" s="161" t="e">
        <f t="shared" si="31"/>
        <v>#VALUE!</v>
      </c>
    </row>
    <row r="631" spans="1:23">
      <c r="A631" s="94" t="str">
        <f t="shared" si="29"/>
        <v/>
      </c>
      <c r="B631" s="8"/>
      <c r="C631" s="152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S631" s="95" t="str">
        <f>IF(LEFT($V631,6)&lt;&gt;"",IF(COUNTIF(会員一覧!$E$4:$E$97,$V631),5,1),"")</f>
        <v/>
      </c>
      <c r="T631" s="96" t="str">
        <f>IF(LEFT($V631,6)&lt;&gt;"",IF(COUNTIF(会員一覧!$E$4:$E$97,$V631),"メンバー",""),"")</f>
        <v/>
      </c>
      <c r="V631" s="150" t="str">
        <f t="shared" si="30"/>
        <v/>
      </c>
      <c r="W631" s="161" t="e">
        <f t="shared" si="31"/>
        <v>#VALUE!</v>
      </c>
    </row>
    <row r="632" spans="1:23">
      <c r="A632" s="94" t="str">
        <f t="shared" si="29"/>
        <v/>
      </c>
      <c r="B632" s="8"/>
      <c r="C632" s="152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S632" s="95" t="str">
        <f>IF(LEFT($V632,6)&lt;&gt;"",IF(COUNTIF(会員一覧!$E$4:$E$97,$V632),5,1),"")</f>
        <v/>
      </c>
      <c r="T632" s="96" t="str">
        <f>IF(LEFT($V632,6)&lt;&gt;"",IF(COUNTIF(会員一覧!$E$4:$E$97,$V632),"メンバー",""),"")</f>
        <v/>
      </c>
      <c r="V632" s="150" t="str">
        <f t="shared" si="30"/>
        <v/>
      </c>
      <c r="W632" s="161" t="e">
        <f t="shared" si="31"/>
        <v>#VALUE!</v>
      </c>
    </row>
    <row r="633" spans="1:23">
      <c r="A633" s="94" t="str">
        <f t="shared" si="29"/>
        <v/>
      </c>
      <c r="B633" s="8"/>
      <c r="C633" s="152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S633" s="95" t="str">
        <f>IF(LEFT($V633,6)&lt;&gt;"",IF(COUNTIF(会員一覧!$E$4:$E$97,$V633),5,1),"")</f>
        <v/>
      </c>
      <c r="T633" s="96" t="str">
        <f>IF(LEFT($V633,6)&lt;&gt;"",IF(COUNTIF(会員一覧!$E$4:$E$97,$V633),"メンバー",""),"")</f>
        <v/>
      </c>
      <c r="V633" s="150" t="str">
        <f t="shared" si="30"/>
        <v/>
      </c>
      <c r="W633" s="161" t="e">
        <f t="shared" si="31"/>
        <v>#VALUE!</v>
      </c>
    </row>
    <row r="634" spans="1:23">
      <c r="A634" s="94" t="str">
        <f t="shared" si="29"/>
        <v/>
      </c>
      <c r="B634" s="8"/>
      <c r="C634" s="152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S634" s="95" t="str">
        <f>IF(LEFT($V634,6)&lt;&gt;"",IF(COUNTIF(会員一覧!$E$4:$E$97,$V634),5,1),"")</f>
        <v/>
      </c>
      <c r="T634" s="96" t="str">
        <f>IF(LEFT($V634,6)&lt;&gt;"",IF(COUNTIF(会員一覧!$E$4:$E$97,$V634),"メンバー",""),"")</f>
        <v/>
      </c>
      <c r="V634" s="150" t="str">
        <f t="shared" si="30"/>
        <v/>
      </c>
      <c r="W634" s="161" t="e">
        <f t="shared" si="31"/>
        <v>#VALUE!</v>
      </c>
    </row>
    <row r="635" spans="1:23">
      <c r="A635" s="94" t="str">
        <f t="shared" si="29"/>
        <v/>
      </c>
      <c r="B635" s="8"/>
      <c r="C635" s="152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S635" s="95" t="str">
        <f>IF(LEFT($V635,6)&lt;&gt;"",IF(COUNTIF(会員一覧!$E$4:$E$97,$V635),5,1),"")</f>
        <v/>
      </c>
      <c r="T635" s="96" t="str">
        <f>IF(LEFT($V635,6)&lt;&gt;"",IF(COUNTIF(会員一覧!$E$4:$E$97,$V635),"メンバー",""),"")</f>
        <v/>
      </c>
      <c r="V635" s="150" t="str">
        <f t="shared" si="30"/>
        <v/>
      </c>
      <c r="W635" s="161" t="e">
        <f t="shared" si="31"/>
        <v>#VALUE!</v>
      </c>
    </row>
    <row r="636" spans="1:23">
      <c r="A636" s="94" t="str">
        <f t="shared" si="29"/>
        <v/>
      </c>
      <c r="B636" s="8"/>
      <c r="C636" s="152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S636" s="95" t="str">
        <f>IF(LEFT($V636,6)&lt;&gt;"",IF(COUNTIF(会員一覧!$E$4:$E$97,$V636),5,1),"")</f>
        <v/>
      </c>
      <c r="T636" s="96" t="str">
        <f>IF(LEFT($V636,6)&lt;&gt;"",IF(COUNTIF(会員一覧!$E$4:$E$97,$V636),"メンバー",""),"")</f>
        <v/>
      </c>
      <c r="V636" s="150" t="str">
        <f t="shared" si="30"/>
        <v/>
      </c>
      <c r="W636" s="161" t="e">
        <f t="shared" si="31"/>
        <v>#VALUE!</v>
      </c>
    </row>
    <row r="637" spans="1:23">
      <c r="A637" s="94" t="str">
        <f t="shared" si="29"/>
        <v/>
      </c>
      <c r="B637" s="8"/>
      <c r="C637" s="152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S637" s="95" t="str">
        <f>IF(LEFT($V637,6)&lt;&gt;"",IF(COUNTIF(会員一覧!$E$4:$E$97,$V637),5,1),"")</f>
        <v/>
      </c>
      <c r="T637" s="96" t="str">
        <f>IF(LEFT($V637,6)&lt;&gt;"",IF(COUNTIF(会員一覧!$E$4:$E$97,$V637),"メンバー",""),"")</f>
        <v/>
      </c>
      <c r="V637" s="150" t="str">
        <f t="shared" si="30"/>
        <v/>
      </c>
      <c r="W637" s="161" t="e">
        <f t="shared" si="31"/>
        <v>#VALUE!</v>
      </c>
    </row>
    <row r="638" spans="1:23">
      <c r="A638" s="94" t="str">
        <f t="shared" si="29"/>
        <v/>
      </c>
      <c r="B638" s="8"/>
      <c r="C638" s="152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S638" s="95" t="str">
        <f>IF(LEFT($V638,6)&lt;&gt;"",IF(COUNTIF(会員一覧!$E$4:$E$97,$V638),5,1),"")</f>
        <v/>
      </c>
      <c r="T638" s="96" t="str">
        <f>IF(LEFT($V638,6)&lt;&gt;"",IF(COUNTIF(会員一覧!$E$4:$E$97,$V638),"メンバー",""),"")</f>
        <v/>
      </c>
      <c r="V638" s="150" t="str">
        <f t="shared" si="30"/>
        <v/>
      </c>
      <c r="W638" s="161" t="e">
        <f t="shared" si="31"/>
        <v>#VALUE!</v>
      </c>
    </row>
    <row r="639" spans="1:23">
      <c r="A639" s="94" t="str">
        <f t="shared" si="29"/>
        <v/>
      </c>
      <c r="B639" s="8"/>
      <c r="C639" s="152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S639" s="95" t="str">
        <f>IF(LEFT($V639,6)&lt;&gt;"",IF(COUNTIF(会員一覧!$E$4:$E$97,$V639),5,1),"")</f>
        <v/>
      </c>
      <c r="T639" s="96" t="str">
        <f>IF(LEFT($V639,6)&lt;&gt;"",IF(COUNTIF(会員一覧!$E$4:$E$97,$V639),"メンバー",""),"")</f>
        <v/>
      </c>
      <c r="V639" s="150" t="str">
        <f t="shared" si="30"/>
        <v/>
      </c>
      <c r="W639" s="161" t="e">
        <f t="shared" si="31"/>
        <v>#VALUE!</v>
      </c>
    </row>
    <row r="640" spans="1:23">
      <c r="A640" s="94" t="str">
        <f t="shared" si="29"/>
        <v/>
      </c>
      <c r="B640" s="8"/>
      <c r="C640" s="152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S640" s="95" t="str">
        <f>IF(LEFT($V640,6)&lt;&gt;"",IF(COUNTIF(会員一覧!$E$4:$E$97,$V640),5,1),"")</f>
        <v/>
      </c>
      <c r="T640" s="96" t="str">
        <f>IF(LEFT($V640,6)&lt;&gt;"",IF(COUNTIF(会員一覧!$E$4:$E$97,$V640),"メンバー",""),"")</f>
        <v/>
      </c>
      <c r="V640" s="150" t="str">
        <f t="shared" si="30"/>
        <v/>
      </c>
      <c r="W640" s="161" t="e">
        <f t="shared" si="31"/>
        <v>#VALUE!</v>
      </c>
    </row>
    <row r="641" spans="1:23">
      <c r="A641" s="94" t="str">
        <f t="shared" si="29"/>
        <v/>
      </c>
      <c r="B641" s="8"/>
      <c r="C641" s="152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S641" s="95" t="str">
        <f>IF(LEFT($V641,6)&lt;&gt;"",IF(COUNTIF(会員一覧!$E$4:$E$97,$V641),5,1),"")</f>
        <v/>
      </c>
      <c r="T641" s="96" t="str">
        <f>IF(LEFT($V641,6)&lt;&gt;"",IF(COUNTIF(会員一覧!$E$4:$E$97,$V641),"メンバー",""),"")</f>
        <v/>
      </c>
      <c r="V641" s="150" t="str">
        <f t="shared" si="30"/>
        <v/>
      </c>
      <c r="W641" s="161" t="e">
        <f t="shared" si="31"/>
        <v>#VALUE!</v>
      </c>
    </row>
    <row r="642" spans="1:23">
      <c r="A642" s="94" t="str">
        <f t="shared" si="29"/>
        <v/>
      </c>
      <c r="B642" s="8"/>
      <c r="C642" s="152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S642" s="95" t="str">
        <f>IF(LEFT($V642,6)&lt;&gt;"",IF(COUNTIF(会員一覧!$E$4:$E$97,$V642),5,1),"")</f>
        <v/>
      </c>
      <c r="T642" s="96" t="str">
        <f>IF(LEFT($V642,6)&lt;&gt;"",IF(COUNTIF(会員一覧!$E$4:$E$97,$V642),"メンバー",""),"")</f>
        <v/>
      </c>
      <c r="V642" s="150" t="str">
        <f t="shared" si="30"/>
        <v/>
      </c>
      <c r="W642" s="161" t="e">
        <f t="shared" si="31"/>
        <v>#VALUE!</v>
      </c>
    </row>
    <row r="643" spans="1:23">
      <c r="A643" s="94" t="str">
        <f t="shared" si="29"/>
        <v/>
      </c>
      <c r="B643" s="8"/>
      <c r="C643" s="152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S643" s="95" t="str">
        <f>IF(LEFT($V643,6)&lt;&gt;"",IF(COUNTIF(会員一覧!$E$4:$E$97,$V643),5,1),"")</f>
        <v/>
      </c>
      <c r="T643" s="96" t="str">
        <f>IF(LEFT($V643,6)&lt;&gt;"",IF(COUNTIF(会員一覧!$E$4:$E$97,$V643),"メンバー",""),"")</f>
        <v/>
      </c>
      <c r="V643" s="150" t="str">
        <f t="shared" si="30"/>
        <v/>
      </c>
      <c r="W643" s="161" t="e">
        <f t="shared" si="31"/>
        <v>#VALUE!</v>
      </c>
    </row>
    <row r="644" spans="1:23">
      <c r="A644" s="94" t="str">
        <f t="shared" si="29"/>
        <v/>
      </c>
      <c r="B644" s="8"/>
      <c r="C644" s="152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S644" s="95" t="str">
        <f>IF(LEFT($V644,6)&lt;&gt;"",IF(COUNTIF(会員一覧!$E$4:$E$97,$V644),5,1),"")</f>
        <v/>
      </c>
      <c r="T644" s="96" t="str">
        <f>IF(LEFT($V644,6)&lt;&gt;"",IF(COUNTIF(会員一覧!$E$4:$E$97,$V644),"メンバー",""),"")</f>
        <v/>
      </c>
      <c r="V644" s="150" t="str">
        <f t="shared" si="30"/>
        <v/>
      </c>
      <c r="W644" s="161" t="e">
        <f t="shared" si="31"/>
        <v>#VALUE!</v>
      </c>
    </row>
    <row r="645" spans="1:23">
      <c r="A645" s="94" t="str">
        <f t="shared" si="29"/>
        <v/>
      </c>
      <c r="B645" s="8"/>
      <c r="C645" s="152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S645" s="95" t="str">
        <f>IF(LEFT($V645,6)&lt;&gt;"",IF(COUNTIF(会員一覧!$E$4:$E$97,$V645),5,1),"")</f>
        <v/>
      </c>
      <c r="T645" s="96" t="str">
        <f>IF(LEFT($V645,6)&lt;&gt;"",IF(COUNTIF(会員一覧!$E$4:$E$97,$V645),"メンバー",""),"")</f>
        <v/>
      </c>
      <c r="V645" s="150" t="str">
        <f t="shared" si="30"/>
        <v/>
      </c>
      <c r="W645" s="161" t="e">
        <f t="shared" si="31"/>
        <v>#VALUE!</v>
      </c>
    </row>
    <row r="646" spans="1:23">
      <c r="A646" s="94" t="str">
        <f t="shared" si="29"/>
        <v/>
      </c>
      <c r="B646" s="8"/>
      <c r="C646" s="152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S646" s="95" t="str">
        <f>IF(LEFT($V646,6)&lt;&gt;"",IF(COUNTIF(会員一覧!$E$4:$E$97,$V646),5,1),"")</f>
        <v/>
      </c>
      <c r="T646" s="96" t="str">
        <f>IF(LEFT($V646,6)&lt;&gt;"",IF(COUNTIF(会員一覧!$E$4:$E$97,$V646),"メンバー",""),"")</f>
        <v/>
      </c>
      <c r="V646" s="150" t="str">
        <f t="shared" si="30"/>
        <v/>
      </c>
      <c r="W646" s="161" t="e">
        <f t="shared" si="31"/>
        <v>#VALUE!</v>
      </c>
    </row>
    <row r="647" spans="1:23">
      <c r="A647" s="94" t="str">
        <f t="shared" si="29"/>
        <v/>
      </c>
      <c r="B647" s="8"/>
      <c r="C647" s="152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S647" s="95" t="str">
        <f>IF(LEFT($V647,6)&lt;&gt;"",IF(COUNTIF(会員一覧!$E$4:$E$97,$V647),5,1),"")</f>
        <v/>
      </c>
      <c r="T647" s="96" t="str">
        <f>IF(LEFT($V647,6)&lt;&gt;"",IF(COUNTIF(会員一覧!$E$4:$E$97,$V647),"メンバー",""),"")</f>
        <v/>
      </c>
      <c r="V647" s="150" t="str">
        <f t="shared" si="30"/>
        <v/>
      </c>
      <c r="W647" s="161" t="e">
        <f t="shared" si="31"/>
        <v>#VALUE!</v>
      </c>
    </row>
    <row r="648" spans="1:23">
      <c r="A648" s="94" t="str">
        <f t="shared" si="29"/>
        <v/>
      </c>
      <c r="B648" s="8"/>
      <c r="C648" s="152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S648" s="95" t="str">
        <f>IF(LEFT($V648,6)&lt;&gt;"",IF(COUNTIF(会員一覧!$E$4:$E$97,$V648),5,1),"")</f>
        <v/>
      </c>
      <c r="T648" s="96" t="str">
        <f>IF(LEFT($V648,6)&lt;&gt;"",IF(COUNTIF(会員一覧!$E$4:$E$97,$V648),"メンバー",""),"")</f>
        <v/>
      </c>
      <c r="V648" s="150" t="str">
        <f t="shared" si="30"/>
        <v/>
      </c>
      <c r="W648" s="161" t="e">
        <f t="shared" si="31"/>
        <v>#VALUE!</v>
      </c>
    </row>
    <row r="649" spans="1:23">
      <c r="A649" s="94" t="str">
        <f t="shared" si="29"/>
        <v/>
      </c>
      <c r="B649" s="8"/>
      <c r="C649" s="152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S649" s="95" t="str">
        <f>IF(LEFT($V649,6)&lt;&gt;"",IF(COUNTIF(会員一覧!$E$4:$E$97,$V649),5,1),"")</f>
        <v/>
      </c>
      <c r="T649" s="96" t="str">
        <f>IF(LEFT($V649,6)&lt;&gt;"",IF(COUNTIF(会員一覧!$E$4:$E$97,$V649),"メンバー",""),"")</f>
        <v/>
      </c>
      <c r="V649" s="150" t="str">
        <f t="shared" si="30"/>
        <v/>
      </c>
      <c r="W649" s="161" t="e">
        <f t="shared" si="31"/>
        <v>#VALUE!</v>
      </c>
    </row>
    <row r="650" spans="1:23">
      <c r="A650" s="94" t="str">
        <f t="shared" si="29"/>
        <v/>
      </c>
      <c r="B650" s="8"/>
      <c r="C650" s="152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S650" s="95" t="str">
        <f>IF(LEFT($V650,6)&lt;&gt;"",IF(COUNTIF(会員一覧!$E$4:$E$97,$V650),5,1),"")</f>
        <v/>
      </c>
      <c r="T650" s="96" t="str">
        <f>IF(LEFT($V650,6)&lt;&gt;"",IF(COUNTIF(会員一覧!$E$4:$E$97,$V650),"メンバー",""),"")</f>
        <v/>
      </c>
      <c r="V650" s="150" t="str">
        <f t="shared" si="30"/>
        <v/>
      </c>
      <c r="W650" s="161" t="e">
        <f t="shared" si="31"/>
        <v>#VALUE!</v>
      </c>
    </row>
    <row r="651" spans="1:23">
      <c r="A651" s="94" t="str">
        <f t="shared" ref="A651:A714" si="32">IF($V651&lt;&gt;"",IF(COUNTIF($V$10:$V$930,$V651)&gt;1,"重複",""),"")</f>
        <v/>
      </c>
      <c r="B651" s="8"/>
      <c r="C651" s="152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S651" s="95" t="str">
        <f>IF(LEFT($V651,6)&lt;&gt;"",IF(COUNTIF(会員一覧!$E$4:$E$97,$V651),5,1),"")</f>
        <v/>
      </c>
      <c r="T651" s="96" t="str">
        <f>IF(LEFT($V651,6)&lt;&gt;"",IF(COUNTIF(会員一覧!$E$4:$E$97,$V651),"メンバー",""),"")</f>
        <v/>
      </c>
      <c r="V651" s="150" t="str">
        <f t="shared" ref="V651:V714" si="33">LEFT(B651,6)</f>
        <v/>
      </c>
      <c r="W651" s="161" t="e">
        <f t="shared" ref="W651:W714" si="34">ASC(G651)+0</f>
        <v>#VALUE!</v>
      </c>
    </row>
    <row r="652" spans="1:23">
      <c r="A652" s="94" t="str">
        <f t="shared" si="32"/>
        <v/>
      </c>
      <c r="B652" s="8"/>
      <c r="C652" s="152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S652" s="95" t="str">
        <f>IF(LEFT($V652,6)&lt;&gt;"",IF(COUNTIF(会員一覧!$E$4:$E$97,$V652),5,1),"")</f>
        <v/>
      </c>
      <c r="T652" s="96" t="str">
        <f>IF(LEFT($V652,6)&lt;&gt;"",IF(COUNTIF(会員一覧!$E$4:$E$97,$V652),"メンバー",""),"")</f>
        <v/>
      </c>
      <c r="V652" s="150" t="str">
        <f t="shared" si="33"/>
        <v/>
      </c>
      <c r="W652" s="161" t="e">
        <f t="shared" si="34"/>
        <v>#VALUE!</v>
      </c>
    </row>
    <row r="653" spans="1:23">
      <c r="A653" s="94" t="str">
        <f t="shared" si="32"/>
        <v/>
      </c>
      <c r="B653" s="8"/>
      <c r="C653" s="152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S653" s="95" t="str">
        <f>IF(LEFT($V653,6)&lt;&gt;"",IF(COUNTIF(会員一覧!$E$4:$E$97,$V653),5,1),"")</f>
        <v/>
      </c>
      <c r="T653" s="96" t="str">
        <f>IF(LEFT($V653,6)&lt;&gt;"",IF(COUNTIF(会員一覧!$E$4:$E$97,$V653),"メンバー",""),"")</f>
        <v/>
      </c>
      <c r="V653" s="150" t="str">
        <f t="shared" si="33"/>
        <v/>
      </c>
      <c r="W653" s="161" t="e">
        <f t="shared" si="34"/>
        <v>#VALUE!</v>
      </c>
    </row>
    <row r="654" spans="1:23">
      <c r="A654" s="94" t="str">
        <f t="shared" si="32"/>
        <v/>
      </c>
      <c r="B654" s="8"/>
      <c r="C654" s="152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S654" s="95" t="str">
        <f>IF(LEFT($V654,6)&lt;&gt;"",IF(COUNTIF(会員一覧!$E$4:$E$97,$V654),5,1),"")</f>
        <v/>
      </c>
      <c r="T654" s="96" t="str">
        <f>IF(LEFT($V654,6)&lt;&gt;"",IF(COUNTIF(会員一覧!$E$4:$E$97,$V654),"メンバー",""),"")</f>
        <v/>
      </c>
      <c r="V654" s="150" t="str">
        <f t="shared" si="33"/>
        <v/>
      </c>
      <c r="W654" s="161" t="e">
        <f t="shared" si="34"/>
        <v>#VALUE!</v>
      </c>
    </row>
    <row r="655" spans="1:23">
      <c r="A655" s="94" t="str">
        <f t="shared" si="32"/>
        <v/>
      </c>
      <c r="B655" s="8"/>
      <c r="C655" s="152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S655" s="95" t="str">
        <f>IF(LEFT($V655,6)&lt;&gt;"",IF(COUNTIF(会員一覧!$E$4:$E$97,$V655),5,1),"")</f>
        <v/>
      </c>
      <c r="T655" s="96" t="str">
        <f>IF(LEFT($V655,6)&lt;&gt;"",IF(COUNTIF(会員一覧!$E$4:$E$97,$V655),"メンバー",""),"")</f>
        <v/>
      </c>
      <c r="V655" s="150" t="str">
        <f t="shared" si="33"/>
        <v/>
      </c>
      <c r="W655" s="161" t="e">
        <f t="shared" si="34"/>
        <v>#VALUE!</v>
      </c>
    </row>
    <row r="656" spans="1:23">
      <c r="A656" s="94" t="str">
        <f t="shared" si="32"/>
        <v/>
      </c>
      <c r="B656" s="8"/>
      <c r="C656" s="152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S656" s="95" t="str">
        <f>IF(LEFT($V656,6)&lt;&gt;"",IF(COUNTIF(会員一覧!$E$4:$E$97,$V656),5,1),"")</f>
        <v/>
      </c>
      <c r="T656" s="96" t="str">
        <f>IF(LEFT($V656,6)&lt;&gt;"",IF(COUNTIF(会員一覧!$E$4:$E$97,$V656),"メンバー",""),"")</f>
        <v/>
      </c>
      <c r="V656" s="150" t="str">
        <f t="shared" si="33"/>
        <v/>
      </c>
      <c r="W656" s="161" t="e">
        <f t="shared" si="34"/>
        <v>#VALUE!</v>
      </c>
    </row>
    <row r="657" spans="1:23">
      <c r="A657" s="94" t="str">
        <f t="shared" si="32"/>
        <v/>
      </c>
      <c r="B657" s="8"/>
      <c r="C657" s="152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S657" s="95" t="str">
        <f>IF(LEFT($V657,6)&lt;&gt;"",IF(COUNTIF(会員一覧!$E$4:$E$97,$V657),5,1),"")</f>
        <v/>
      </c>
      <c r="T657" s="96" t="str">
        <f>IF(LEFT($V657,6)&lt;&gt;"",IF(COUNTIF(会員一覧!$E$4:$E$97,$V657),"メンバー",""),"")</f>
        <v/>
      </c>
      <c r="V657" s="150" t="str">
        <f t="shared" si="33"/>
        <v/>
      </c>
      <c r="W657" s="161" t="e">
        <f t="shared" si="34"/>
        <v>#VALUE!</v>
      </c>
    </row>
    <row r="658" spans="1:23">
      <c r="A658" s="94" t="str">
        <f t="shared" si="32"/>
        <v/>
      </c>
      <c r="B658" s="8"/>
      <c r="C658" s="152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S658" s="95" t="str">
        <f>IF(LEFT($V658,6)&lt;&gt;"",IF(COUNTIF(会員一覧!$E$4:$E$97,$V658),5,1),"")</f>
        <v/>
      </c>
      <c r="T658" s="96" t="str">
        <f>IF(LEFT($V658,6)&lt;&gt;"",IF(COUNTIF(会員一覧!$E$4:$E$97,$V658),"メンバー",""),"")</f>
        <v/>
      </c>
      <c r="V658" s="150" t="str">
        <f t="shared" si="33"/>
        <v/>
      </c>
      <c r="W658" s="161" t="e">
        <f t="shared" si="34"/>
        <v>#VALUE!</v>
      </c>
    </row>
    <row r="659" spans="1:23">
      <c r="A659" s="94" t="str">
        <f t="shared" si="32"/>
        <v/>
      </c>
      <c r="B659" s="8"/>
      <c r="C659" s="152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S659" s="95" t="str">
        <f>IF(LEFT($V659,6)&lt;&gt;"",IF(COUNTIF(会員一覧!$E$4:$E$97,$V659),5,1),"")</f>
        <v/>
      </c>
      <c r="T659" s="96" t="str">
        <f>IF(LEFT($V659,6)&lt;&gt;"",IF(COUNTIF(会員一覧!$E$4:$E$97,$V659),"メンバー",""),"")</f>
        <v/>
      </c>
      <c r="V659" s="150" t="str">
        <f t="shared" si="33"/>
        <v/>
      </c>
      <c r="W659" s="161" t="e">
        <f t="shared" si="34"/>
        <v>#VALUE!</v>
      </c>
    </row>
    <row r="660" spans="1:23">
      <c r="A660" s="94" t="str">
        <f t="shared" si="32"/>
        <v/>
      </c>
      <c r="B660" s="8"/>
      <c r="C660" s="152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S660" s="95" t="str">
        <f>IF(LEFT($V660,6)&lt;&gt;"",IF(COUNTIF(会員一覧!$E$4:$E$97,$V660),5,1),"")</f>
        <v/>
      </c>
      <c r="T660" s="96" t="str">
        <f>IF(LEFT($V660,6)&lt;&gt;"",IF(COUNTIF(会員一覧!$E$4:$E$97,$V660),"メンバー",""),"")</f>
        <v/>
      </c>
      <c r="V660" s="150" t="str">
        <f t="shared" si="33"/>
        <v/>
      </c>
      <c r="W660" s="161" t="e">
        <f t="shared" si="34"/>
        <v>#VALUE!</v>
      </c>
    </row>
    <row r="661" spans="1:23">
      <c r="A661" s="94" t="str">
        <f t="shared" si="32"/>
        <v/>
      </c>
      <c r="B661" s="8"/>
      <c r="C661" s="152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S661" s="95" t="str">
        <f>IF(LEFT($V661,6)&lt;&gt;"",IF(COUNTIF(会員一覧!$E$4:$E$97,$V661),5,1),"")</f>
        <v/>
      </c>
      <c r="T661" s="96" t="str">
        <f>IF(LEFT($V661,6)&lt;&gt;"",IF(COUNTIF(会員一覧!$E$4:$E$97,$V661),"メンバー",""),"")</f>
        <v/>
      </c>
      <c r="V661" s="150" t="str">
        <f t="shared" si="33"/>
        <v/>
      </c>
      <c r="W661" s="161" t="e">
        <f t="shared" si="34"/>
        <v>#VALUE!</v>
      </c>
    </row>
    <row r="662" spans="1:23">
      <c r="A662" s="94" t="str">
        <f t="shared" si="32"/>
        <v/>
      </c>
      <c r="B662" s="8"/>
      <c r="C662" s="152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S662" s="95" t="str">
        <f>IF(LEFT($V662,6)&lt;&gt;"",IF(COUNTIF(会員一覧!$E$4:$E$97,$V662),5,1),"")</f>
        <v/>
      </c>
      <c r="T662" s="96" t="str">
        <f>IF(LEFT($V662,6)&lt;&gt;"",IF(COUNTIF(会員一覧!$E$4:$E$97,$V662),"メンバー",""),"")</f>
        <v/>
      </c>
      <c r="V662" s="150" t="str">
        <f t="shared" si="33"/>
        <v/>
      </c>
      <c r="W662" s="161" t="e">
        <f t="shared" si="34"/>
        <v>#VALUE!</v>
      </c>
    </row>
    <row r="663" spans="1:23">
      <c r="A663" s="94" t="str">
        <f t="shared" si="32"/>
        <v/>
      </c>
      <c r="B663" s="8"/>
      <c r="C663" s="152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S663" s="95" t="str">
        <f>IF(LEFT($V663,6)&lt;&gt;"",IF(COUNTIF(会員一覧!$E$4:$E$97,$V663),5,1),"")</f>
        <v/>
      </c>
      <c r="T663" s="96" t="str">
        <f>IF(LEFT($V663,6)&lt;&gt;"",IF(COUNTIF(会員一覧!$E$4:$E$97,$V663),"メンバー",""),"")</f>
        <v/>
      </c>
      <c r="V663" s="150" t="str">
        <f t="shared" si="33"/>
        <v/>
      </c>
      <c r="W663" s="161" t="e">
        <f t="shared" si="34"/>
        <v>#VALUE!</v>
      </c>
    </row>
    <row r="664" spans="1:23">
      <c r="A664" s="94" t="str">
        <f t="shared" si="32"/>
        <v/>
      </c>
      <c r="B664" s="8"/>
      <c r="C664" s="152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S664" s="95" t="str">
        <f>IF(LEFT($V664,6)&lt;&gt;"",IF(COUNTIF(会員一覧!$E$4:$E$97,$V664),5,1),"")</f>
        <v/>
      </c>
      <c r="T664" s="96" t="str">
        <f>IF(LEFT($V664,6)&lt;&gt;"",IF(COUNTIF(会員一覧!$E$4:$E$97,$V664),"メンバー",""),"")</f>
        <v/>
      </c>
      <c r="V664" s="150" t="str">
        <f t="shared" si="33"/>
        <v/>
      </c>
      <c r="W664" s="161" t="e">
        <f t="shared" si="34"/>
        <v>#VALUE!</v>
      </c>
    </row>
    <row r="665" spans="1:23">
      <c r="A665" s="94" t="str">
        <f t="shared" si="32"/>
        <v/>
      </c>
      <c r="B665" s="8"/>
      <c r="C665" s="152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S665" s="95" t="str">
        <f>IF(LEFT($V665,6)&lt;&gt;"",IF(COUNTIF(会員一覧!$E$4:$E$97,$V665),5,1),"")</f>
        <v/>
      </c>
      <c r="T665" s="96" t="str">
        <f>IF(LEFT($V665,6)&lt;&gt;"",IF(COUNTIF(会員一覧!$E$4:$E$97,$V665),"メンバー",""),"")</f>
        <v/>
      </c>
      <c r="V665" s="150" t="str">
        <f t="shared" si="33"/>
        <v/>
      </c>
      <c r="W665" s="161" t="e">
        <f t="shared" si="34"/>
        <v>#VALUE!</v>
      </c>
    </row>
    <row r="666" spans="1:23">
      <c r="A666" s="94" t="str">
        <f t="shared" si="32"/>
        <v/>
      </c>
      <c r="B666" s="8"/>
      <c r="C666" s="152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S666" s="95" t="str">
        <f>IF(LEFT($V666,6)&lt;&gt;"",IF(COUNTIF(会員一覧!$E$4:$E$97,$V666),5,1),"")</f>
        <v/>
      </c>
      <c r="T666" s="96" t="str">
        <f>IF(LEFT($V666,6)&lt;&gt;"",IF(COUNTIF(会員一覧!$E$4:$E$97,$V666),"メンバー",""),"")</f>
        <v/>
      </c>
      <c r="V666" s="150" t="str">
        <f t="shared" si="33"/>
        <v/>
      </c>
      <c r="W666" s="161" t="e">
        <f t="shared" si="34"/>
        <v>#VALUE!</v>
      </c>
    </row>
    <row r="667" spans="1:23">
      <c r="A667" s="94" t="str">
        <f t="shared" si="32"/>
        <v/>
      </c>
      <c r="B667" s="8"/>
      <c r="C667" s="152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S667" s="95" t="str">
        <f>IF(LEFT($V667,6)&lt;&gt;"",IF(COUNTIF(会員一覧!$E$4:$E$97,$V667),5,1),"")</f>
        <v/>
      </c>
      <c r="T667" s="96" t="str">
        <f>IF(LEFT($V667,6)&lt;&gt;"",IF(COUNTIF(会員一覧!$E$4:$E$97,$V667),"メンバー",""),"")</f>
        <v/>
      </c>
      <c r="V667" s="150" t="str">
        <f t="shared" si="33"/>
        <v/>
      </c>
      <c r="W667" s="161" t="e">
        <f t="shared" si="34"/>
        <v>#VALUE!</v>
      </c>
    </row>
    <row r="668" spans="1:23">
      <c r="A668" s="94" t="str">
        <f t="shared" si="32"/>
        <v/>
      </c>
      <c r="B668" s="8"/>
      <c r="C668" s="152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S668" s="95" t="str">
        <f>IF(LEFT($V668,6)&lt;&gt;"",IF(COUNTIF(会員一覧!$E$4:$E$97,$V668),5,1),"")</f>
        <v/>
      </c>
      <c r="T668" s="96" t="str">
        <f>IF(LEFT($V668,6)&lt;&gt;"",IF(COUNTIF(会員一覧!$E$4:$E$97,$V668),"メンバー",""),"")</f>
        <v/>
      </c>
      <c r="V668" s="150" t="str">
        <f t="shared" si="33"/>
        <v/>
      </c>
      <c r="W668" s="161" t="e">
        <f t="shared" si="34"/>
        <v>#VALUE!</v>
      </c>
    </row>
    <row r="669" spans="1:23">
      <c r="A669" s="94" t="str">
        <f t="shared" si="32"/>
        <v/>
      </c>
      <c r="B669" s="8"/>
      <c r="C669" s="152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S669" s="95" t="str">
        <f>IF(LEFT($V669,6)&lt;&gt;"",IF(COUNTIF(会員一覧!$E$4:$E$97,$V669),5,1),"")</f>
        <v/>
      </c>
      <c r="T669" s="96" t="str">
        <f>IF(LEFT($V669,6)&lt;&gt;"",IF(COUNTIF(会員一覧!$E$4:$E$97,$V669),"メンバー",""),"")</f>
        <v/>
      </c>
      <c r="V669" s="150" t="str">
        <f t="shared" si="33"/>
        <v/>
      </c>
      <c r="W669" s="161" t="e">
        <f t="shared" si="34"/>
        <v>#VALUE!</v>
      </c>
    </row>
    <row r="670" spans="1:23">
      <c r="A670" s="94" t="str">
        <f t="shared" si="32"/>
        <v/>
      </c>
      <c r="B670" s="8"/>
      <c r="C670" s="152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S670" s="95" t="str">
        <f>IF(LEFT($V670,6)&lt;&gt;"",IF(COUNTIF(会員一覧!$E$4:$E$97,$V670),5,1),"")</f>
        <v/>
      </c>
      <c r="T670" s="96" t="str">
        <f>IF(LEFT($V670,6)&lt;&gt;"",IF(COUNTIF(会員一覧!$E$4:$E$97,$V670),"メンバー",""),"")</f>
        <v/>
      </c>
      <c r="V670" s="150" t="str">
        <f t="shared" si="33"/>
        <v/>
      </c>
      <c r="W670" s="161" t="e">
        <f t="shared" si="34"/>
        <v>#VALUE!</v>
      </c>
    </row>
    <row r="671" spans="1:23">
      <c r="A671" s="94" t="str">
        <f t="shared" si="32"/>
        <v/>
      </c>
      <c r="B671" s="8"/>
      <c r="C671" s="152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S671" s="95" t="str">
        <f>IF(LEFT($V671,6)&lt;&gt;"",IF(COUNTIF(会員一覧!$E$4:$E$97,$V671),5,1),"")</f>
        <v/>
      </c>
      <c r="T671" s="96" t="str">
        <f>IF(LEFT($V671,6)&lt;&gt;"",IF(COUNTIF(会員一覧!$E$4:$E$97,$V671),"メンバー",""),"")</f>
        <v/>
      </c>
      <c r="V671" s="150" t="str">
        <f t="shared" si="33"/>
        <v/>
      </c>
      <c r="W671" s="161" t="e">
        <f t="shared" si="34"/>
        <v>#VALUE!</v>
      </c>
    </row>
    <row r="672" spans="1:23">
      <c r="A672" s="94" t="str">
        <f t="shared" si="32"/>
        <v/>
      </c>
      <c r="B672" s="8"/>
      <c r="C672" s="152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S672" s="95" t="str">
        <f>IF(LEFT($V672,6)&lt;&gt;"",IF(COUNTIF(会員一覧!$E$4:$E$97,$V672),5,1),"")</f>
        <v/>
      </c>
      <c r="T672" s="96" t="str">
        <f>IF(LEFT($V672,6)&lt;&gt;"",IF(COUNTIF(会員一覧!$E$4:$E$97,$V672),"メンバー",""),"")</f>
        <v/>
      </c>
      <c r="V672" s="150" t="str">
        <f t="shared" si="33"/>
        <v/>
      </c>
      <c r="W672" s="161" t="e">
        <f t="shared" si="34"/>
        <v>#VALUE!</v>
      </c>
    </row>
    <row r="673" spans="1:23">
      <c r="A673" s="94" t="str">
        <f t="shared" si="32"/>
        <v/>
      </c>
      <c r="B673" s="8"/>
      <c r="C673" s="152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S673" s="95" t="str">
        <f>IF(LEFT($V673,6)&lt;&gt;"",IF(COUNTIF(会員一覧!$E$4:$E$97,$V673),5,1),"")</f>
        <v/>
      </c>
      <c r="T673" s="96" t="str">
        <f>IF(LEFT($V673,6)&lt;&gt;"",IF(COUNTIF(会員一覧!$E$4:$E$97,$V673),"メンバー",""),"")</f>
        <v/>
      </c>
      <c r="V673" s="150" t="str">
        <f t="shared" si="33"/>
        <v/>
      </c>
      <c r="W673" s="161" t="e">
        <f t="shared" si="34"/>
        <v>#VALUE!</v>
      </c>
    </row>
    <row r="674" spans="1:23">
      <c r="A674" s="94" t="str">
        <f t="shared" si="32"/>
        <v/>
      </c>
      <c r="B674" s="8"/>
      <c r="C674" s="152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S674" s="95" t="str">
        <f>IF(LEFT($V674,6)&lt;&gt;"",IF(COUNTIF(会員一覧!$E$4:$E$97,$V674),5,1),"")</f>
        <v/>
      </c>
      <c r="T674" s="96" t="str">
        <f>IF(LEFT($V674,6)&lt;&gt;"",IF(COUNTIF(会員一覧!$E$4:$E$97,$V674),"メンバー",""),"")</f>
        <v/>
      </c>
      <c r="V674" s="150" t="str">
        <f t="shared" si="33"/>
        <v/>
      </c>
      <c r="W674" s="161" t="e">
        <f t="shared" si="34"/>
        <v>#VALUE!</v>
      </c>
    </row>
    <row r="675" spans="1:23">
      <c r="A675" s="94" t="str">
        <f t="shared" si="32"/>
        <v/>
      </c>
      <c r="B675" s="8"/>
      <c r="C675" s="152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S675" s="95" t="str">
        <f>IF(LEFT($V675,6)&lt;&gt;"",IF(COUNTIF(会員一覧!$E$4:$E$97,$V675),5,1),"")</f>
        <v/>
      </c>
      <c r="T675" s="96" t="str">
        <f>IF(LEFT($V675,6)&lt;&gt;"",IF(COUNTIF(会員一覧!$E$4:$E$97,$V675),"メンバー",""),"")</f>
        <v/>
      </c>
      <c r="V675" s="150" t="str">
        <f t="shared" si="33"/>
        <v/>
      </c>
      <c r="W675" s="161" t="e">
        <f t="shared" si="34"/>
        <v>#VALUE!</v>
      </c>
    </row>
    <row r="676" spans="1:23">
      <c r="A676" s="94" t="str">
        <f t="shared" si="32"/>
        <v/>
      </c>
      <c r="B676" s="8"/>
      <c r="C676" s="152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S676" s="95" t="str">
        <f>IF(LEFT($V676,6)&lt;&gt;"",IF(COUNTIF(会員一覧!$E$4:$E$97,$V676),5,1),"")</f>
        <v/>
      </c>
      <c r="T676" s="96" t="str">
        <f>IF(LEFT($V676,6)&lt;&gt;"",IF(COUNTIF(会員一覧!$E$4:$E$97,$V676),"メンバー",""),"")</f>
        <v/>
      </c>
      <c r="V676" s="150" t="str">
        <f t="shared" si="33"/>
        <v/>
      </c>
      <c r="W676" s="161" t="e">
        <f t="shared" si="34"/>
        <v>#VALUE!</v>
      </c>
    </row>
    <row r="677" spans="1:23">
      <c r="A677" s="94" t="str">
        <f t="shared" si="32"/>
        <v/>
      </c>
      <c r="B677" s="8"/>
      <c r="C677" s="152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S677" s="95" t="str">
        <f>IF(LEFT($V677,6)&lt;&gt;"",IF(COUNTIF(会員一覧!$E$4:$E$97,$V677),5,1),"")</f>
        <v/>
      </c>
      <c r="T677" s="96" t="str">
        <f>IF(LEFT($V677,6)&lt;&gt;"",IF(COUNTIF(会員一覧!$E$4:$E$97,$V677),"メンバー",""),"")</f>
        <v/>
      </c>
      <c r="V677" s="150" t="str">
        <f t="shared" si="33"/>
        <v/>
      </c>
      <c r="W677" s="161" t="e">
        <f t="shared" si="34"/>
        <v>#VALUE!</v>
      </c>
    </row>
    <row r="678" spans="1:23">
      <c r="A678" s="94" t="str">
        <f t="shared" si="32"/>
        <v/>
      </c>
      <c r="B678" s="8"/>
      <c r="C678" s="152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S678" s="95" t="str">
        <f>IF(LEFT($V678,6)&lt;&gt;"",IF(COUNTIF(会員一覧!$E$4:$E$97,$V678),5,1),"")</f>
        <v/>
      </c>
      <c r="T678" s="96" t="str">
        <f>IF(LEFT($V678,6)&lt;&gt;"",IF(COUNTIF(会員一覧!$E$4:$E$97,$V678),"メンバー",""),"")</f>
        <v/>
      </c>
      <c r="V678" s="150" t="str">
        <f t="shared" si="33"/>
        <v/>
      </c>
      <c r="W678" s="161" t="e">
        <f t="shared" si="34"/>
        <v>#VALUE!</v>
      </c>
    </row>
    <row r="679" spans="1:23">
      <c r="A679" s="94" t="str">
        <f t="shared" si="32"/>
        <v/>
      </c>
      <c r="B679" s="8"/>
      <c r="C679" s="152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S679" s="95" t="str">
        <f>IF(LEFT($V679,6)&lt;&gt;"",IF(COUNTIF(会員一覧!$E$4:$E$97,$V679),5,1),"")</f>
        <v/>
      </c>
      <c r="T679" s="96" t="str">
        <f>IF(LEFT($V679,6)&lt;&gt;"",IF(COUNTIF(会員一覧!$E$4:$E$97,$V679),"メンバー",""),"")</f>
        <v/>
      </c>
      <c r="V679" s="150" t="str">
        <f t="shared" si="33"/>
        <v/>
      </c>
      <c r="W679" s="161" t="e">
        <f t="shared" si="34"/>
        <v>#VALUE!</v>
      </c>
    </row>
    <row r="680" spans="1:23">
      <c r="A680" s="94" t="str">
        <f t="shared" si="32"/>
        <v/>
      </c>
      <c r="B680" s="8"/>
      <c r="C680" s="152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S680" s="95" t="str">
        <f>IF(LEFT($V680,6)&lt;&gt;"",IF(COUNTIF(会員一覧!$E$4:$E$97,$V680),5,1),"")</f>
        <v/>
      </c>
      <c r="T680" s="96" t="str">
        <f>IF(LEFT($V680,6)&lt;&gt;"",IF(COUNTIF(会員一覧!$E$4:$E$97,$V680),"メンバー",""),"")</f>
        <v/>
      </c>
      <c r="V680" s="150" t="str">
        <f t="shared" si="33"/>
        <v/>
      </c>
      <c r="W680" s="161" t="e">
        <f t="shared" si="34"/>
        <v>#VALUE!</v>
      </c>
    </row>
    <row r="681" spans="1:23">
      <c r="A681" s="94" t="str">
        <f t="shared" si="32"/>
        <v/>
      </c>
      <c r="B681" s="8"/>
      <c r="C681" s="152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S681" s="95" t="str">
        <f>IF(LEFT($V681,6)&lt;&gt;"",IF(COUNTIF(会員一覧!$E$4:$E$97,$V681),5,1),"")</f>
        <v/>
      </c>
      <c r="T681" s="96" t="str">
        <f>IF(LEFT($V681,6)&lt;&gt;"",IF(COUNTIF(会員一覧!$E$4:$E$97,$V681),"メンバー",""),"")</f>
        <v/>
      </c>
      <c r="V681" s="150" t="str">
        <f t="shared" si="33"/>
        <v/>
      </c>
      <c r="W681" s="161" t="e">
        <f t="shared" si="34"/>
        <v>#VALUE!</v>
      </c>
    </row>
    <row r="682" spans="1:23">
      <c r="A682" s="94" t="str">
        <f t="shared" si="32"/>
        <v/>
      </c>
      <c r="B682" s="8"/>
      <c r="C682" s="152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S682" s="95" t="str">
        <f>IF(LEFT($V682,6)&lt;&gt;"",IF(COUNTIF(会員一覧!$E$4:$E$97,$V682),5,1),"")</f>
        <v/>
      </c>
      <c r="T682" s="96" t="str">
        <f>IF(LEFT($V682,6)&lt;&gt;"",IF(COUNTIF(会員一覧!$E$4:$E$97,$V682),"メンバー",""),"")</f>
        <v/>
      </c>
      <c r="V682" s="150" t="str">
        <f t="shared" si="33"/>
        <v/>
      </c>
      <c r="W682" s="161" t="e">
        <f t="shared" si="34"/>
        <v>#VALUE!</v>
      </c>
    </row>
    <row r="683" spans="1:23">
      <c r="A683" s="94" t="str">
        <f t="shared" si="32"/>
        <v/>
      </c>
      <c r="B683" s="8"/>
      <c r="C683" s="152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S683" s="95" t="str">
        <f>IF(LEFT($V683,6)&lt;&gt;"",IF(COUNTIF(会員一覧!$E$4:$E$97,$V683),5,1),"")</f>
        <v/>
      </c>
      <c r="T683" s="96" t="str">
        <f>IF(LEFT($V683,6)&lt;&gt;"",IF(COUNTIF(会員一覧!$E$4:$E$97,$V683),"メンバー",""),"")</f>
        <v/>
      </c>
      <c r="V683" s="150" t="str">
        <f t="shared" si="33"/>
        <v/>
      </c>
      <c r="W683" s="161" t="e">
        <f t="shared" si="34"/>
        <v>#VALUE!</v>
      </c>
    </row>
    <row r="684" spans="1:23">
      <c r="A684" s="94" t="str">
        <f t="shared" si="32"/>
        <v/>
      </c>
      <c r="B684" s="8"/>
      <c r="C684" s="152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S684" s="95" t="str">
        <f>IF(LEFT($V684,6)&lt;&gt;"",IF(COUNTIF(会員一覧!$E$4:$E$97,$V684),5,1),"")</f>
        <v/>
      </c>
      <c r="T684" s="96" t="str">
        <f>IF(LEFT($V684,6)&lt;&gt;"",IF(COUNTIF(会員一覧!$E$4:$E$97,$V684),"メンバー",""),"")</f>
        <v/>
      </c>
      <c r="V684" s="150" t="str">
        <f t="shared" si="33"/>
        <v/>
      </c>
      <c r="W684" s="161" t="e">
        <f t="shared" si="34"/>
        <v>#VALUE!</v>
      </c>
    </row>
    <row r="685" spans="1:23">
      <c r="A685" s="94" t="str">
        <f t="shared" si="32"/>
        <v/>
      </c>
      <c r="B685" s="8"/>
      <c r="C685" s="152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S685" s="95" t="str">
        <f>IF(LEFT($V685,6)&lt;&gt;"",IF(COUNTIF(会員一覧!$E$4:$E$97,$V685),5,1),"")</f>
        <v/>
      </c>
      <c r="T685" s="96" t="str">
        <f>IF(LEFT($V685,6)&lt;&gt;"",IF(COUNTIF(会員一覧!$E$4:$E$97,$V685),"メンバー",""),"")</f>
        <v/>
      </c>
      <c r="V685" s="150" t="str">
        <f t="shared" si="33"/>
        <v/>
      </c>
      <c r="W685" s="161" t="e">
        <f t="shared" si="34"/>
        <v>#VALUE!</v>
      </c>
    </row>
    <row r="686" spans="1:23">
      <c r="A686" s="94" t="str">
        <f t="shared" si="32"/>
        <v/>
      </c>
      <c r="B686" s="8"/>
      <c r="C686" s="152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S686" s="95" t="str">
        <f>IF(LEFT($V686,6)&lt;&gt;"",IF(COUNTIF(会員一覧!$E$4:$E$97,$V686),5,1),"")</f>
        <v/>
      </c>
      <c r="T686" s="96" t="str">
        <f>IF(LEFT($V686,6)&lt;&gt;"",IF(COUNTIF(会員一覧!$E$4:$E$97,$V686),"メンバー",""),"")</f>
        <v/>
      </c>
      <c r="V686" s="150" t="str">
        <f t="shared" si="33"/>
        <v/>
      </c>
      <c r="W686" s="161" t="e">
        <f t="shared" si="34"/>
        <v>#VALUE!</v>
      </c>
    </row>
    <row r="687" spans="1:23">
      <c r="A687" s="94" t="str">
        <f t="shared" si="32"/>
        <v/>
      </c>
      <c r="B687" s="8"/>
      <c r="C687" s="152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S687" s="95" t="str">
        <f>IF(LEFT($V687,6)&lt;&gt;"",IF(COUNTIF(会員一覧!$E$4:$E$97,$V687),5,1),"")</f>
        <v/>
      </c>
      <c r="T687" s="96" t="str">
        <f>IF(LEFT($V687,6)&lt;&gt;"",IF(COUNTIF(会員一覧!$E$4:$E$97,$V687),"メンバー",""),"")</f>
        <v/>
      </c>
      <c r="V687" s="150" t="str">
        <f t="shared" si="33"/>
        <v/>
      </c>
      <c r="W687" s="161" t="e">
        <f t="shared" si="34"/>
        <v>#VALUE!</v>
      </c>
    </row>
    <row r="688" spans="1:23">
      <c r="A688" s="94" t="str">
        <f t="shared" si="32"/>
        <v/>
      </c>
      <c r="B688" s="8"/>
      <c r="C688" s="152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S688" s="95" t="str">
        <f>IF(LEFT($V688,6)&lt;&gt;"",IF(COUNTIF(会員一覧!$E$4:$E$97,$V688),5,1),"")</f>
        <v/>
      </c>
      <c r="T688" s="96" t="str">
        <f>IF(LEFT($V688,6)&lt;&gt;"",IF(COUNTIF(会員一覧!$E$4:$E$97,$V688),"メンバー",""),"")</f>
        <v/>
      </c>
      <c r="V688" s="150" t="str">
        <f t="shared" si="33"/>
        <v/>
      </c>
      <c r="W688" s="161" t="e">
        <f t="shared" si="34"/>
        <v>#VALUE!</v>
      </c>
    </row>
    <row r="689" spans="1:23">
      <c r="A689" s="94" t="str">
        <f t="shared" si="32"/>
        <v/>
      </c>
      <c r="B689" s="8"/>
      <c r="C689" s="152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S689" s="95" t="str">
        <f>IF(LEFT($V689,6)&lt;&gt;"",IF(COUNTIF(会員一覧!$E$4:$E$97,$V689),5,1),"")</f>
        <v/>
      </c>
      <c r="T689" s="96" t="str">
        <f>IF(LEFT($V689,6)&lt;&gt;"",IF(COUNTIF(会員一覧!$E$4:$E$97,$V689),"メンバー",""),"")</f>
        <v/>
      </c>
      <c r="V689" s="150" t="str">
        <f t="shared" si="33"/>
        <v/>
      </c>
      <c r="W689" s="161" t="e">
        <f t="shared" si="34"/>
        <v>#VALUE!</v>
      </c>
    </row>
    <row r="690" spans="1:23">
      <c r="A690" s="94" t="str">
        <f t="shared" si="32"/>
        <v/>
      </c>
      <c r="B690" s="8"/>
      <c r="C690" s="152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S690" s="95" t="str">
        <f>IF(LEFT($V690,6)&lt;&gt;"",IF(COUNTIF(会員一覧!$E$4:$E$97,$V690),5,1),"")</f>
        <v/>
      </c>
      <c r="T690" s="96" t="str">
        <f>IF(LEFT($V690,6)&lt;&gt;"",IF(COUNTIF(会員一覧!$E$4:$E$97,$V690),"メンバー",""),"")</f>
        <v/>
      </c>
      <c r="V690" s="150" t="str">
        <f t="shared" si="33"/>
        <v/>
      </c>
      <c r="W690" s="161" t="e">
        <f t="shared" si="34"/>
        <v>#VALUE!</v>
      </c>
    </row>
    <row r="691" spans="1:23">
      <c r="A691" s="94" t="str">
        <f t="shared" si="32"/>
        <v/>
      </c>
      <c r="B691" s="8"/>
      <c r="C691" s="152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S691" s="95" t="str">
        <f>IF(LEFT($V691,6)&lt;&gt;"",IF(COUNTIF(会員一覧!$E$4:$E$97,$V691),5,1),"")</f>
        <v/>
      </c>
      <c r="T691" s="96" t="str">
        <f>IF(LEFT($V691,6)&lt;&gt;"",IF(COUNTIF(会員一覧!$E$4:$E$97,$V691),"メンバー",""),"")</f>
        <v/>
      </c>
      <c r="V691" s="150" t="str">
        <f t="shared" si="33"/>
        <v/>
      </c>
      <c r="W691" s="161" t="e">
        <f t="shared" si="34"/>
        <v>#VALUE!</v>
      </c>
    </row>
    <row r="692" spans="1:23">
      <c r="A692" s="94" t="str">
        <f t="shared" si="32"/>
        <v/>
      </c>
      <c r="B692" s="8"/>
      <c r="C692" s="152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S692" s="95" t="str">
        <f>IF(LEFT($V692,6)&lt;&gt;"",IF(COUNTIF(会員一覧!$E$4:$E$97,$V692),5,1),"")</f>
        <v/>
      </c>
      <c r="T692" s="96" t="str">
        <f>IF(LEFT($V692,6)&lt;&gt;"",IF(COUNTIF(会員一覧!$E$4:$E$97,$V692),"メンバー",""),"")</f>
        <v/>
      </c>
      <c r="V692" s="150" t="str">
        <f t="shared" si="33"/>
        <v/>
      </c>
      <c r="W692" s="161" t="e">
        <f t="shared" si="34"/>
        <v>#VALUE!</v>
      </c>
    </row>
    <row r="693" spans="1:23">
      <c r="A693" s="94" t="str">
        <f t="shared" si="32"/>
        <v/>
      </c>
      <c r="B693" s="8"/>
      <c r="C693" s="152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S693" s="95" t="str">
        <f>IF(LEFT($V693,6)&lt;&gt;"",IF(COUNTIF(会員一覧!$E$4:$E$97,$V693),5,1),"")</f>
        <v/>
      </c>
      <c r="T693" s="96" t="str">
        <f>IF(LEFT($V693,6)&lt;&gt;"",IF(COUNTIF(会員一覧!$E$4:$E$97,$V693),"メンバー",""),"")</f>
        <v/>
      </c>
      <c r="V693" s="150" t="str">
        <f t="shared" si="33"/>
        <v/>
      </c>
      <c r="W693" s="161" t="e">
        <f t="shared" si="34"/>
        <v>#VALUE!</v>
      </c>
    </row>
    <row r="694" spans="1:23">
      <c r="A694" s="94" t="str">
        <f t="shared" si="32"/>
        <v/>
      </c>
      <c r="B694" s="8"/>
      <c r="C694" s="152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S694" s="95" t="str">
        <f>IF(LEFT($V694,6)&lt;&gt;"",IF(COUNTIF(会員一覧!$E$4:$E$97,$V694),5,1),"")</f>
        <v/>
      </c>
      <c r="T694" s="96" t="str">
        <f>IF(LEFT($V694,6)&lt;&gt;"",IF(COUNTIF(会員一覧!$E$4:$E$97,$V694),"メンバー",""),"")</f>
        <v/>
      </c>
      <c r="V694" s="150" t="str">
        <f t="shared" si="33"/>
        <v/>
      </c>
      <c r="W694" s="161" t="e">
        <f t="shared" si="34"/>
        <v>#VALUE!</v>
      </c>
    </row>
    <row r="695" spans="1:23">
      <c r="A695" s="94" t="str">
        <f t="shared" si="32"/>
        <v/>
      </c>
      <c r="B695" s="8"/>
      <c r="C695" s="152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S695" s="95" t="str">
        <f>IF(LEFT($V695,6)&lt;&gt;"",IF(COUNTIF(会員一覧!$E$4:$E$97,$V695),5,1),"")</f>
        <v/>
      </c>
      <c r="T695" s="96" t="str">
        <f>IF(LEFT($V695,6)&lt;&gt;"",IF(COUNTIF(会員一覧!$E$4:$E$97,$V695),"メンバー",""),"")</f>
        <v/>
      </c>
      <c r="V695" s="150" t="str">
        <f t="shared" si="33"/>
        <v/>
      </c>
      <c r="W695" s="161" t="e">
        <f t="shared" si="34"/>
        <v>#VALUE!</v>
      </c>
    </row>
    <row r="696" spans="1:23">
      <c r="A696" s="94" t="str">
        <f t="shared" si="32"/>
        <v/>
      </c>
      <c r="B696" s="8"/>
      <c r="C696" s="152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S696" s="95" t="str">
        <f>IF(LEFT($V696,6)&lt;&gt;"",IF(COUNTIF(会員一覧!$E$4:$E$97,$V696),5,1),"")</f>
        <v/>
      </c>
      <c r="T696" s="96" t="str">
        <f>IF(LEFT($V696,6)&lt;&gt;"",IF(COUNTIF(会員一覧!$E$4:$E$97,$V696),"メンバー",""),"")</f>
        <v/>
      </c>
      <c r="V696" s="150" t="str">
        <f t="shared" si="33"/>
        <v/>
      </c>
      <c r="W696" s="161" t="e">
        <f t="shared" si="34"/>
        <v>#VALUE!</v>
      </c>
    </row>
    <row r="697" spans="1:23">
      <c r="A697" s="94" t="str">
        <f t="shared" si="32"/>
        <v/>
      </c>
      <c r="B697" s="8"/>
      <c r="C697" s="152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S697" s="95" t="str">
        <f>IF(LEFT($V697,6)&lt;&gt;"",IF(COUNTIF(会員一覧!$E$4:$E$97,$V697),5,1),"")</f>
        <v/>
      </c>
      <c r="T697" s="96" t="str">
        <f>IF(LEFT($V697,6)&lt;&gt;"",IF(COUNTIF(会員一覧!$E$4:$E$97,$V697),"メンバー",""),"")</f>
        <v/>
      </c>
      <c r="V697" s="150" t="str">
        <f t="shared" si="33"/>
        <v/>
      </c>
      <c r="W697" s="161" t="e">
        <f t="shared" si="34"/>
        <v>#VALUE!</v>
      </c>
    </row>
    <row r="698" spans="1:23">
      <c r="A698" s="94" t="str">
        <f t="shared" si="32"/>
        <v/>
      </c>
      <c r="B698" s="8"/>
      <c r="C698" s="152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S698" s="95" t="str">
        <f>IF(LEFT($V698,6)&lt;&gt;"",IF(COUNTIF(会員一覧!$E$4:$E$97,$V698),5,1),"")</f>
        <v/>
      </c>
      <c r="T698" s="96" t="str">
        <f>IF(LEFT($V698,6)&lt;&gt;"",IF(COUNTIF(会員一覧!$E$4:$E$97,$V698),"メンバー",""),"")</f>
        <v/>
      </c>
      <c r="V698" s="150" t="str">
        <f t="shared" si="33"/>
        <v/>
      </c>
      <c r="W698" s="161" t="e">
        <f t="shared" si="34"/>
        <v>#VALUE!</v>
      </c>
    </row>
    <row r="699" spans="1:23">
      <c r="A699" s="94" t="str">
        <f t="shared" si="32"/>
        <v/>
      </c>
      <c r="B699" s="8"/>
      <c r="C699" s="152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S699" s="95" t="str">
        <f>IF(LEFT($V699,6)&lt;&gt;"",IF(COUNTIF(会員一覧!$E$4:$E$97,$V699),5,1),"")</f>
        <v/>
      </c>
      <c r="T699" s="96" t="str">
        <f>IF(LEFT($V699,6)&lt;&gt;"",IF(COUNTIF(会員一覧!$E$4:$E$97,$V699),"メンバー",""),"")</f>
        <v/>
      </c>
      <c r="V699" s="150" t="str">
        <f t="shared" si="33"/>
        <v/>
      </c>
      <c r="W699" s="161" t="e">
        <f t="shared" si="34"/>
        <v>#VALUE!</v>
      </c>
    </row>
    <row r="700" spans="1:23">
      <c r="A700" s="94" t="str">
        <f t="shared" si="32"/>
        <v/>
      </c>
      <c r="B700" s="8"/>
      <c r="C700" s="152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S700" s="95" t="str">
        <f>IF(LEFT($V700,6)&lt;&gt;"",IF(COUNTIF(会員一覧!$E$4:$E$97,$V700),5,1),"")</f>
        <v/>
      </c>
      <c r="T700" s="96" t="str">
        <f>IF(LEFT($V700,6)&lt;&gt;"",IF(COUNTIF(会員一覧!$E$4:$E$97,$V700),"メンバー",""),"")</f>
        <v/>
      </c>
      <c r="V700" s="150" t="str">
        <f t="shared" si="33"/>
        <v/>
      </c>
      <c r="W700" s="161" t="e">
        <f t="shared" si="34"/>
        <v>#VALUE!</v>
      </c>
    </row>
    <row r="701" spans="1:23">
      <c r="A701" s="94" t="str">
        <f t="shared" si="32"/>
        <v/>
      </c>
      <c r="B701" s="8"/>
      <c r="C701" s="152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S701" s="95" t="str">
        <f>IF(LEFT($V701,6)&lt;&gt;"",IF(COUNTIF(会員一覧!$E$4:$E$97,$V701),5,1),"")</f>
        <v/>
      </c>
      <c r="T701" s="96" t="str">
        <f>IF(LEFT($V701,6)&lt;&gt;"",IF(COUNTIF(会員一覧!$E$4:$E$97,$V701),"メンバー",""),"")</f>
        <v/>
      </c>
      <c r="V701" s="150" t="str">
        <f t="shared" si="33"/>
        <v/>
      </c>
      <c r="W701" s="161" t="e">
        <f t="shared" si="34"/>
        <v>#VALUE!</v>
      </c>
    </row>
    <row r="702" spans="1:23">
      <c r="A702" s="94" t="str">
        <f t="shared" si="32"/>
        <v/>
      </c>
      <c r="B702" s="8"/>
      <c r="C702" s="152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S702" s="95" t="str">
        <f>IF(LEFT($V702,6)&lt;&gt;"",IF(COUNTIF(会員一覧!$E$4:$E$97,$V702),5,1),"")</f>
        <v/>
      </c>
      <c r="T702" s="96" t="str">
        <f>IF(LEFT($V702,6)&lt;&gt;"",IF(COUNTIF(会員一覧!$E$4:$E$97,$V702),"メンバー",""),"")</f>
        <v/>
      </c>
      <c r="V702" s="150" t="str">
        <f t="shared" si="33"/>
        <v/>
      </c>
      <c r="W702" s="161" t="e">
        <f t="shared" si="34"/>
        <v>#VALUE!</v>
      </c>
    </row>
    <row r="703" spans="1:23">
      <c r="A703" s="94" t="str">
        <f t="shared" si="32"/>
        <v/>
      </c>
      <c r="B703" s="8"/>
      <c r="C703" s="152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S703" s="95" t="str">
        <f>IF(LEFT($V703,6)&lt;&gt;"",IF(COUNTIF(会員一覧!$E$4:$E$97,$V703),5,1),"")</f>
        <v/>
      </c>
      <c r="T703" s="96" t="str">
        <f>IF(LEFT($V703,6)&lt;&gt;"",IF(COUNTIF(会員一覧!$E$4:$E$97,$V703),"メンバー",""),"")</f>
        <v/>
      </c>
      <c r="V703" s="150" t="str">
        <f t="shared" si="33"/>
        <v/>
      </c>
      <c r="W703" s="161" t="e">
        <f t="shared" si="34"/>
        <v>#VALUE!</v>
      </c>
    </row>
    <row r="704" spans="1:23">
      <c r="A704" s="94" t="str">
        <f t="shared" si="32"/>
        <v/>
      </c>
      <c r="B704" s="8"/>
      <c r="C704" s="152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S704" s="95" t="str">
        <f>IF(LEFT($V704,6)&lt;&gt;"",IF(COUNTIF(会員一覧!$E$4:$E$97,$V704),5,1),"")</f>
        <v/>
      </c>
      <c r="T704" s="96" t="str">
        <f>IF(LEFT($V704,6)&lt;&gt;"",IF(COUNTIF(会員一覧!$E$4:$E$97,$V704),"メンバー",""),"")</f>
        <v/>
      </c>
      <c r="V704" s="150" t="str">
        <f t="shared" si="33"/>
        <v/>
      </c>
      <c r="W704" s="161" t="e">
        <f t="shared" si="34"/>
        <v>#VALUE!</v>
      </c>
    </row>
    <row r="705" spans="1:23">
      <c r="A705" s="94" t="str">
        <f t="shared" si="32"/>
        <v/>
      </c>
      <c r="B705" s="8"/>
      <c r="C705" s="152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S705" s="95" t="str">
        <f>IF(LEFT($V705,6)&lt;&gt;"",IF(COUNTIF(会員一覧!$E$4:$E$97,$V705),5,1),"")</f>
        <v/>
      </c>
      <c r="T705" s="96" t="str">
        <f>IF(LEFT($V705,6)&lt;&gt;"",IF(COUNTIF(会員一覧!$E$4:$E$97,$V705),"メンバー",""),"")</f>
        <v/>
      </c>
      <c r="V705" s="150" t="str">
        <f t="shared" si="33"/>
        <v/>
      </c>
      <c r="W705" s="161" t="e">
        <f t="shared" si="34"/>
        <v>#VALUE!</v>
      </c>
    </row>
    <row r="706" spans="1:23">
      <c r="A706" s="94" t="str">
        <f t="shared" si="32"/>
        <v/>
      </c>
      <c r="B706" s="8"/>
      <c r="C706" s="152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S706" s="95" t="str">
        <f>IF(LEFT($V706,6)&lt;&gt;"",IF(COUNTIF(会員一覧!$E$4:$E$97,$V706),5,1),"")</f>
        <v/>
      </c>
      <c r="T706" s="96" t="str">
        <f>IF(LEFT($V706,6)&lt;&gt;"",IF(COUNTIF(会員一覧!$E$4:$E$97,$V706),"メンバー",""),"")</f>
        <v/>
      </c>
      <c r="V706" s="150" t="str">
        <f t="shared" si="33"/>
        <v/>
      </c>
      <c r="W706" s="161" t="e">
        <f t="shared" si="34"/>
        <v>#VALUE!</v>
      </c>
    </row>
    <row r="707" spans="1:23">
      <c r="A707" s="94" t="str">
        <f t="shared" si="32"/>
        <v/>
      </c>
      <c r="B707" s="8"/>
      <c r="C707" s="152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S707" s="95" t="str">
        <f>IF(LEFT($V707,6)&lt;&gt;"",IF(COUNTIF(会員一覧!$E$4:$E$97,$V707),5,1),"")</f>
        <v/>
      </c>
      <c r="T707" s="96" t="str">
        <f>IF(LEFT($V707,6)&lt;&gt;"",IF(COUNTIF(会員一覧!$E$4:$E$97,$V707),"メンバー",""),"")</f>
        <v/>
      </c>
      <c r="V707" s="150" t="str">
        <f t="shared" si="33"/>
        <v/>
      </c>
      <c r="W707" s="161" t="e">
        <f t="shared" si="34"/>
        <v>#VALUE!</v>
      </c>
    </row>
    <row r="708" spans="1:23">
      <c r="A708" s="94" t="str">
        <f t="shared" si="32"/>
        <v/>
      </c>
      <c r="B708" s="8"/>
      <c r="C708" s="152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S708" s="95" t="str">
        <f>IF(LEFT($V708,6)&lt;&gt;"",IF(COUNTIF(会員一覧!$E$4:$E$97,$V708),5,1),"")</f>
        <v/>
      </c>
      <c r="T708" s="96" t="str">
        <f>IF(LEFT($V708,6)&lt;&gt;"",IF(COUNTIF(会員一覧!$E$4:$E$97,$V708),"メンバー",""),"")</f>
        <v/>
      </c>
      <c r="V708" s="150" t="str">
        <f t="shared" si="33"/>
        <v/>
      </c>
      <c r="W708" s="161" t="e">
        <f t="shared" si="34"/>
        <v>#VALUE!</v>
      </c>
    </row>
    <row r="709" spans="1:23">
      <c r="A709" s="94" t="str">
        <f t="shared" si="32"/>
        <v/>
      </c>
      <c r="B709" s="8"/>
      <c r="C709" s="152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S709" s="95" t="str">
        <f>IF(LEFT($V709,6)&lt;&gt;"",IF(COUNTIF(会員一覧!$E$4:$E$97,$V709),5,1),"")</f>
        <v/>
      </c>
      <c r="T709" s="96" t="str">
        <f>IF(LEFT($V709,6)&lt;&gt;"",IF(COUNTIF(会員一覧!$E$4:$E$97,$V709),"メンバー",""),"")</f>
        <v/>
      </c>
      <c r="V709" s="150" t="str">
        <f t="shared" si="33"/>
        <v/>
      </c>
      <c r="W709" s="161" t="e">
        <f t="shared" si="34"/>
        <v>#VALUE!</v>
      </c>
    </row>
    <row r="710" spans="1:23">
      <c r="A710" s="94" t="str">
        <f t="shared" si="32"/>
        <v/>
      </c>
      <c r="B710" s="8"/>
      <c r="C710" s="152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S710" s="95" t="str">
        <f>IF(LEFT($V710,6)&lt;&gt;"",IF(COUNTIF(会員一覧!$E$4:$E$97,$V710),5,1),"")</f>
        <v/>
      </c>
      <c r="T710" s="96" t="str">
        <f>IF(LEFT($V710,6)&lt;&gt;"",IF(COUNTIF(会員一覧!$E$4:$E$97,$V710),"メンバー",""),"")</f>
        <v/>
      </c>
      <c r="V710" s="150" t="str">
        <f t="shared" si="33"/>
        <v/>
      </c>
      <c r="W710" s="161" t="e">
        <f t="shared" si="34"/>
        <v>#VALUE!</v>
      </c>
    </row>
    <row r="711" spans="1:23">
      <c r="A711" s="94" t="str">
        <f t="shared" si="32"/>
        <v/>
      </c>
      <c r="B711" s="8"/>
      <c r="C711" s="152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S711" s="95" t="str">
        <f>IF(LEFT($V711,6)&lt;&gt;"",IF(COUNTIF(会員一覧!$E$4:$E$97,$V711),5,1),"")</f>
        <v/>
      </c>
      <c r="T711" s="96" t="str">
        <f>IF(LEFT($V711,6)&lt;&gt;"",IF(COUNTIF(会員一覧!$E$4:$E$97,$V711),"メンバー",""),"")</f>
        <v/>
      </c>
      <c r="V711" s="150" t="str">
        <f t="shared" si="33"/>
        <v/>
      </c>
      <c r="W711" s="161" t="e">
        <f t="shared" si="34"/>
        <v>#VALUE!</v>
      </c>
    </row>
    <row r="712" spans="1:23">
      <c r="A712" s="94" t="str">
        <f t="shared" si="32"/>
        <v/>
      </c>
      <c r="B712" s="8"/>
      <c r="C712" s="152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S712" s="95" t="str">
        <f>IF(LEFT($V712,6)&lt;&gt;"",IF(COUNTIF(会員一覧!$E$4:$E$97,$V712),5,1),"")</f>
        <v/>
      </c>
      <c r="T712" s="96" t="str">
        <f>IF(LEFT($V712,6)&lt;&gt;"",IF(COUNTIF(会員一覧!$E$4:$E$97,$V712),"メンバー",""),"")</f>
        <v/>
      </c>
      <c r="V712" s="150" t="str">
        <f t="shared" si="33"/>
        <v/>
      </c>
      <c r="W712" s="161" t="e">
        <f t="shared" si="34"/>
        <v>#VALUE!</v>
      </c>
    </row>
    <row r="713" spans="1:23">
      <c r="A713" s="94" t="str">
        <f t="shared" si="32"/>
        <v/>
      </c>
      <c r="B713" s="8"/>
      <c r="C713" s="152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S713" s="95" t="str">
        <f>IF(LEFT($V713,6)&lt;&gt;"",IF(COUNTIF(会員一覧!$E$4:$E$97,$V713),5,1),"")</f>
        <v/>
      </c>
      <c r="T713" s="96" t="str">
        <f>IF(LEFT($V713,6)&lt;&gt;"",IF(COUNTIF(会員一覧!$E$4:$E$97,$V713),"メンバー",""),"")</f>
        <v/>
      </c>
      <c r="V713" s="150" t="str">
        <f t="shared" si="33"/>
        <v/>
      </c>
      <c r="W713" s="161" t="e">
        <f t="shared" si="34"/>
        <v>#VALUE!</v>
      </c>
    </row>
    <row r="714" spans="1:23">
      <c r="A714" s="94" t="str">
        <f t="shared" si="32"/>
        <v/>
      </c>
      <c r="B714" s="8"/>
      <c r="C714" s="152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S714" s="95" t="str">
        <f>IF(LEFT($V714,6)&lt;&gt;"",IF(COUNTIF(会員一覧!$E$4:$E$97,$V714),5,1),"")</f>
        <v/>
      </c>
      <c r="T714" s="96" t="str">
        <f>IF(LEFT($V714,6)&lt;&gt;"",IF(COUNTIF(会員一覧!$E$4:$E$97,$V714),"メンバー",""),"")</f>
        <v/>
      </c>
      <c r="V714" s="150" t="str">
        <f t="shared" si="33"/>
        <v/>
      </c>
      <c r="W714" s="161" t="e">
        <f t="shared" si="34"/>
        <v>#VALUE!</v>
      </c>
    </row>
    <row r="715" spans="1:23">
      <c r="A715" s="94" t="str">
        <f t="shared" ref="A715:A778" si="35">IF($V715&lt;&gt;"",IF(COUNTIF($V$10:$V$930,$V715)&gt;1,"重複",""),"")</f>
        <v/>
      </c>
      <c r="B715" s="8"/>
      <c r="C715" s="152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S715" s="95" t="str">
        <f>IF(LEFT($V715,6)&lt;&gt;"",IF(COUNTIF(会員一覧!$E$4:$E$97,$V715),5,1),"")</f>
        <v/>
      </c>
      <c r="T715" s="96" t="str">
        <f>IF(LEFT($V715,6)&lt;&gt;"",IF(COUNTIF(会員一覧!$E$4:$E$97,$V715),"メンバー",""),"")</f>
        <v/>
      </c>
      <c r="V715" s="150" t="str">
        <f t="shared" ref="V715:V778" si="36">LEFT(B715,6)</f>
        <v/>
      </c>
      <c r="W715" s="161" t="e">
        <f t="shared" ref="W715:W778" si="37">ASC(G715)+0</f>
        <v>#VALUE!</v>
      </c>
    </row>
    <row r="716" spans="1:23">
      <c r="A716" s="94" t="str">
        <f t="shared" si="35"/>
        <v/>
      </c>
      <c r="B716" s="8"/>
      <c r="C716" s="152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S716" s="95" t="str">
        <f>IF(LEFT($V716,6)&lt;&gt;"",IF(COUNTIF(会員一覧!$E$4:$E$97,$V716),5,1),"")</f>
        <v/>
      </c>
      <c r="T716" s="96" t="str">
        <f>IF(LEFT($V716,6)&lt;&gt;"",IF(COUNTIF(会員一覧!$E$4:$E$97,$V716),"メンバー",""),"")</f>
        <v/>
      </c>
      <c r="V716" s="150" t="str">
        <f t="shared" si="36"/>
        <v/>
      </c>
      <c r="W716" s="161" t="e">
        <f t="shared" si="37"/>
        <v>#VALUE!</v>
      </c>
    </row>
    <row r="717" spans="1:23">
      <c r="A717" s="94" t="str">
        <f t="shared" si="35"/>
        <v/>
      </c>
      <c r="B717" s="8"/>
      <c r="C717" s="152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S717" s="95" t="str">
        <f>IF(LEFT($V717,6)&lt;&gt;"",IF(COUNTIF(会員一覧!$E$4:$E$97,$V717),5,1),"")</f>
        <v/>
      </c>
      <c r="T717" s="96" t="str">
        <f>IF(LEFT($V717,6)&lt;&gt;"",IF(COUNTIF(会員一覧!$E$4:$E$97,$V717),"メンバー",""),"")</f>
        <v/>
      </c>
      <c r="V717" s="150" t="str">
        <f t="shared" si="36"/>
        <v/>
      </c>
      <c r="W717" s="161" t="e">
        <f t="shared" si="37"/>
        <v>#VALUE!</v>
      </c>
    </row>
    <row r="718" spans="1:23">
      <c r="A718" s="94" t="str">
        <f t="shared" si="35"/>
        <v/>
      </c>
      <c r="B718" s="8"/>
      <c r="C718" s="152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S718" s="95" t="str">
        <f>IF(LEFT($V718,6)&lt;&gt;"",IF(COUNTIF(会員一覧!$E$4:$E$97,$V718),5,1),"")</f>
        <v/>
      </c>
      <c r="T718" s="96" t="str">
        <f>IF(LEFT($V718,6)&lt;&gt;"",IF(COUNTIF(会員一覧!$E$4:$E$97,$V718),"メンバー",""),"")</f>
        <v/>
      </c>
      <c r="V718" s="150" t="str">
        <f t="shared" si="36"/>
        <v/>
      </c>
      <c r="W718" s="161" t="e">
        <f t="shared" si="37"/>
        <v>#VALUE!</v>
      </c>
    </row>
    <row r="719" spans="1:23">
      <c r="A719" s="94" t="str">
        <f t="shared" si="35"/>
        <v/>
      </c>
      <c r="B719" s="8"/>
      <c r="C719" s="152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S719" s="95" t="str">
        <f>IF(LEFT($V719,6)&lt;&gt;"",IF(COUNTIF(会員一覧!$E$4:$E$97,$V719),5,1),"")</f>
        <v/>
      </c>
      <c r="T719" s="96" t="str">
        <f>IF(LEFT($V719,6)&lt;&gt;"",IF(COUNTIF(会員一覧!$E$4:$E$97,$V719),"メンバー",""),"")</f>
        <v/>
      </c>
      <c r="V719" s="150" t="str">
        <f t="shared" si="36"/>
        <v/>
      </c>
      <c r="W719" s="161" t="e">
        <f t="shared" si="37"/>
        <v>#VALUE!</v>
      </c>
    </row>
    <row r="720" spans="1:23">
      <c r="A720" s="94" t="str">
        <f t="shared" si="35"/>
        <v/>
      </c>
      <c r="B720" s="8"/>
      <c r="C720" s="152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S720" s="95" t="str">
        <f>IF(LEFT($V720,6)&lt;&gt;"",IF(COUNTIF(会員一覧!$E$4:$E$97,$V720),5,1),"")</f>
        <v/>
      </c>
      <c r="T720" s="96" t="str">
        <f>IF(LEFT($V720,6)&lt;&gt;"",IF(COUNTIF(会員一覧!$E$4:$E$97,$V720),"メンバー",""),"")</f>
        <v/>
      </c>
      <c r="V720" s="150" t="str">
        <f t="shared" si="36"/>
        <v/>
      </c>
      <c r="W720" s="161" t="e">
        <f t="shared" si="37"/>
        <v>#VALUE!</v>
      </c>
    </row>
    <row r="721" spans="1:23">
      <c r="A721" s="94" t="str">
        <f t="shared" si="35"/>
        <v/>
      </c>
      <c r="B721" s="8"/>
      <c r="C721" s="152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S721" s="95" t="str">
        <f>IF(LEFT($V721,6)&lt;&gt;"",IF(COUNTIF(会員一覧!$E$4:$E$97,$V721),5,1),"")</f>
        <v/>
      </c>
      <c r="T721" s="96" t="str">
        <f>IF(LEFT($V721,6)&lt;&gt;"",IF(COUNTIF(会員一覧!$E$4:$E$97,$V721),"メンバー",""),"")</f>
        <v/>
      </c>
      <c r="V721" s="150" t="str">
        <f t="shared" si="36"/>
        <v/>
      </c>
      <c r="W721" s="161" t="e">
        <f t="shared" si="37"/>
        <v>#VALUE!</v>
      </c>
    </row>
    <row r="722" spans="1:23">
      <c r="A722" s="94" t="str">
        <f t="shared" si="35"/>
        <v/>
      </c>
      <c r="B722" s="8"/>
      <c r="C722" s="152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S722" s="95" t="str">
        <f>IF(LEFT($V722,6)&lt;&gt;"",IF(COUNTIF(会員一覧!$E$4:$E$97,$V722),5,1),"")</f>
        <v/>
      </c>
      <c r="T722" s="96" t="str">
        <f>IF(LEFT($V722,6)&lt;&gt;"",IF(COUNTIF(会員一覧!$E$4:$E$97,$V722),"メンバー",""),"")</f>
        <v/>
      </c>
      <c r="V722" s="150" t="str">
        <f t="shared" si="36"/>
        <v/>
      </c>
      <c r="W722" s="161" t="e">
        <f t="shared" si="37"/>
        <v>#VALUE!</v>
      </c>
    </row>
    <row r="723" spans="1:23">
      <c r="A723" s="94" t="str">
        <f t="shared" si="35"/>
        <v/>
      </c>
      <c r="B723" s="8"/>
      <c r="C723" s="152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S723" s="95" t="str">
        <f>IF(LEFT($V723,6)&lt;&gt;"",IF(COUNTIF(会員一覧!$E$4:$E$97,$V723),5,1),"")</f>
        <v/>
      </c>
      <c r="T723" s="96" t="str">
        <f>IF(LEFT($V723,6)&lt;&gt;"",IF(COUNTIF(会員一覧!$E$4:$E$97,$V723),"メンバー",""),"")</f>
        <v/>
      </c>
      <c r="V723" s="150" t="str">
        <f t="shared" si="36"/>
        <v/>
      </c>
      <c r="W723" s="161" t="e">
        <f t="shared" si="37"/>
        <v>#VALUE!</v>
      </c>
    </row>
    <row r="724" spans="1:23">
      <c r="A724" s="94" t="str">
        <f t="shared" si="35"/>
        <v/>
      </c>
      <c r="B724" s="8"/>
      <c r="C724" s="152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S724" s="95" t="str">
        <f>IF(LEFT($V724,6)&lt;&gt;"",IF(COUNTIF(会員一覧!$E$4:$E$97,$V724),5,1),"")</f>
        <v/>
      </c>
      <c r="T724" s="96" t="str">
        <f>IF(LEFT($V724,6)&lt;&gt;"",IF(COUNTIF(会員一覧!$E$4:$E$97,$V724),"メンバー",""),"")</f>
        <v/>
      </c>
      <c r="V724" s="150" t="str">
        <f t="shared" si="36"/>
        <v/>
      </c>
      <c r="W724" s="161" t="e">
        <f t="shared" si="37"/>
        <v>#VALUE!</v>
      </c>
    </row>
    <row r="725" spans="1:23">
      <c r="A725" s="94" t="str">
        <f t="shared" si="35"/>
        <v/>
      </c>
      <c r="B725" s="8"/>
      <c r="C725" s="152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S725" s="95" t="str">
        <f>IF(LEFT($V725,6)&lt;&gt;"",IF(COUNTIF(会員一覧!$E$4:$E$97,$V725),5,1),"")</f>
        <v/>
      </c>
      <c r="T725" s="96" t="str">
        <f>IF(LEFT($V725,6)&lt;&gt;"",IF(COUNTIF(会員一覧!$E$4:$E$97,$V725),"メンバー",""),"")</f>
        <v/>
      </c>
      <c r="V725" s="150" t="str">
        <f t="shared" si="36"/>
        <v/>
      </c>
      <c r="W725" s="161" t="e">
        <f t="shared" si="37"/>
        <v>#VALUE!</v>
      </c>
    </row>
    <row r="726" spans="1:23">
      <c r="A726" s="94" t="str">
        <f t="shared" si="35"/>
        <v/>
      </c>
      <c r="B726" s="8"/>
      <c r="C726" s="152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S726" s="95" t="str">
        <f>IF(LEFT($V726,6)&lt;&gt;"",IF(COUNTIF(会員一覧!$E$4:$E$97,$V726),5,1),"")</f>
        <v/>
      </c>
      <c r="T726" s="96" t="str">
        <f>IF(LEFT($V726,6)&lt;&gt;"",IF(COUNTIF(会員一覧!$E$4:$E$97,$V726),"メンバー",""),"")</f>
        <v/>
      </c>
      <c r="V726" s="150" t="str">
        <f t="shared" si="36"/>
        <v/>
      </c>
      <c r="W726" s="161" t="e">
        <f t="shared" si="37"/>
        <v>#VALUE!</v>
      </c>
    </row>
    <row r="727" spans="1:23">
      <c r="A727" s="94" t="str">
        <f t="shared" si="35"/>
        <v/>
      </c>
      <c r="B727" s="8"/>
      <c r="C727" s="152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S727" s="95" t="str">
        <f>IF(LEFT($V727,6)&lt;&gt;"",IF(COUNTIF(会員一覧!$E$4:$E$97,$V727),5,1),"")</f>
        <v/>
      </c>
      <c r="T727" s="96" t="str">
        <f>IF(LEFT($V727,6)&lt;&gt;"",IF(COUNTIF(会員一覧!$E$4:$E$97,$V727),"メンバー",""),"")</f>
        <v/>
      </c>
      <c r="V727" s="150" t="str">
        <f t="shared" si="36"/>
        <v/>
      </c>
      <c r="W727" s="161" t="e">
        <f t="shared" si="37"/>
        <v>#VALUE!</v>
      </c>
    </row>
    <row r="728" spans="1:23">
      <c r="A728" s="94" t="str">
        <f t="shared" si="35"/>
        <v/>
      </c>
      <c r="B728" s="8"/>
      <c r="C728" s="152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S728" s="95" t="str">
        <f>IF(LEFT($V728,6)&lt;&gt;"",IF(COUNTIF(会員一覧!$E$4:$E$97,$V728),5,1),"")</f>
        <v/>
      </c>
      <c r="T728" s="96" t="str">
        <f>IF(LEFT($V728,6)&lt;&gt;"",IF(COUNTIF(会員一覧!$E$4:$E$97,$V728),"メンバー",""),"")</f>
        <v/>
      </c>
      <c r="V728" s="150" t="str">
        <f t="shared" si="36"/>
        <v/>
      </c>
      <c r="W728" s="161" t="e">
        <f t="shared" si="37"/>
        <v>#VALUE!</v>
      </c>
    </row>
    <row r="729" spans="1:23">
      <c r="A729" s="94" t="str">
        <f t="shared" si="35"/>
        <v/>
      </c>
      <c r="B729" s="8"/>
      <c r="C729" s="152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S729" s="95" t="str">
        <f>IF(LEFT($V729,6)&lt;&gt;"",IF(COUNTIF(会員一覧!$E$4:$E$97,$V729),5,1),"")</f>
        <v/>
      </c>
      <c r="T729" s="96" t="str">
        <f>IF(LEFT($V729,6)&lt;&gt;"",IF(COUNTIF(会員一覧!$E$4:$E$97,$V729),"メンバー",""),"")</f>
        <v/>
      </c>
      <c r="V729" s="150" t="str">
        <f t="shared" si="36"/>
        <v/>
      </c>
      <c r="W729" s="161" t="e">
        <f t="shared" si="37"/>
        <v>#VALUE!</v>
      </c>
    </row>
    <row r="730" spans="1:23">
      <c r="A730" s="94" t="str">
        <f t="shared" si="35"/>
        <v/>
      </c>
      <c r="B730" s="8"/>
      <c r="C730" s="152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S730" s="95" t="str">
        <f>IF(LEFT($V730,6)&lt;&gt;"",IF(COUNTIF(会員一覧!$E$4:$E$97,$V730),5,1),"")</f>
        <v/>
      </c>
      <c r="T730" s="96" t="str">
        <f>IF(LEFT($V730,6)&lt;&gt;"",IF(COUNTIF(会員一覧!$E$4:$E$97,$V730),"メンバー",""),"")</f>
        <v/>
      </c>
      <c r="V730" s="150" t="str">
        <f t="shared" si="36"/>
        <v/>
      </c>
      <c r="W730" s="161" t="e">
        <f t="shared" si="37"/>
        <v>#VALUE!</v>
      </c>
    </row>
    <row r="731" spans="1:23">
      <c r="A731" s="94" t="str">
        <f t="shared" si="35"/>
        <v/>
      </c>
      <c r="B731" s="8"/>
      <c r="C731" s="152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S731" s="95" t="str">
        <f>IF(LEFT($V731,6)&lt;&gt;"",IF(COUNTIF(会員一覧!$E$4:$E$97,$V731),5,1),"")</f>
        <v/>
      </c>
      <c r="T731" s="96" t="str">
        <f>IF(LEFT($V731,6)&lt;&gt;"",IF(COUNTIF(会員一覧!$E$4:$E$97,$V731),"メンバー",""),"")</f>
        <v/>
      </c>
      <c r="V731" s="150" t="str">
        <f t="shared" si="36"/>
        <v/>
      </c>
      <c r="W731" s="161" t="e">
        <f t="shared" si="37"/>
        <v>#VALUE!</v>
      </c>
    </row>
    <row r="732" spans="1:23">
      <c r="A732" s="94" t="str">
        <f t="shared" si="35"/>
        <v/>
      </c>
      <c r="B732" s="8"/>
      <c r="C732" s="152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S732" s="95" t="str">
        <f>IF(LEFT($V732,6)&lt;&gt;"",IF(COUNTIF(会員一覧!$E$4:$E$97,$V732),5,1),"")</f>
        <v/>
      </c>
      <c r="T732" s="96" t="str">
        <f>IF(LEFT($V732,6)&lt;&gt;"",IF(COUNTIF(会員一覧!$E$4:$E$97,$V732),"メンバー",""),"")</f>
        <v/>
      </c>
      <c r="V732" s="150" t="str">
        <f t="shared" si="36"/>
        <v/>
      </c>
      <c r="W732" s="161" t="e">
        <f t="shared" si="37"/>
        <v>#VALUE!</v>
      </c>
    </row>
    <row r="733" spans="1:23">
      <c r="A733" s="94" t="str">
        <f t="shared" si="35"/>
        <v/>
      </c>
      <c r="B733" s="8"/>
      <c r="C733" s="152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S733" s="95" t="str">
        <f>IF(LEFT($V733,6)&lt;&gt;"",IF(COUNTIF(会員一覧!$E$4:$E$97,$V733),5,1),"")</f>
        <v/>
      </c>
      <c r="T733" s="96" t="str">
        <f>IF(LEFT($V733,6)&lt;&gt;"",IF(COUNTIF(会員一覧!$E$4:$E$97,$V733),"メンバー",""),"")</f>
        <v/>
      </c>
      <c r="V733" s="150" t="str">
        <f t="shared" si="36"/>
        <v/>
      </c>
      <c r="W733" s="161" t="e">
        <f t="shared" si="37"/>
        <v>#VALUE!</v>
      </c>
    </row>
    <row r="734" spans="1:23">
      <c r="A734" s="94" t="str">
        <f t="shared" si="35"/>
        <v/>
      </c>
      <c r="B734" s="8"/>
      <c r="C734" s="152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S734" s="95" t="str">
        <f>IF(LEFT($V734,6)&lt;&gt;"",IF(COUNTIF(会員一覧!$E$4:$E$97,$V734),5,1),"")</f>
        <v/>
      </c>
      <c r="T734" s="96" t="str">
        <f>IF(LEFT($V734,6)&lt;&gt;"",IF(COUNTIF(会員一覧!$E$4:$E$97,$V734),"メンバー",""),"")</f>
        <v/>
      </c>
      <c r="V734" s="150" t="str">
        <f t="shared" si="36"/>
        <v/>
      </c>
      <c r="W734" s="161" t="e">
        <f t="shared" si="37"/>
        <v>#VALUE!</v>
      </c>
    </row>
    <row r="735" spans="1:23">
      <c r="A735" s="94" t="str">
        <f t="shared" si="35"/>
        <v/>
      </c>
      <c r="B735" s="8"/>
      <c r="C735" s="152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S735" s="95" t="str">
        <f>IF(LEFT($V735,6)&lt;&gt;"",IF(COUNTIF(会員一覧!$E$4:$E$97,$V735),5,1),"")</f>
        <v/>
      </c>
      <c r="T735" s="96" t="str">
        <f>IF(LEFT($V735,6)&lt;&gt;"",IF(COUNTIF(会員一覧!$E$4:$E$97,$V735),"メンバー",""),"")</f>
        <v/>
      </c>
      <c r="V735" s="150" t="str">
        <f t="shared" si="36"/>
        <v/>
      </c>
      <c r="W735" s="161" t="e">
        <f t="shared" si="37"/>
        <v>#VALUE!</v>
      </c>
    </row>
    <row r="736" spans="1:23">
      <c r="A736" s="94" t="str">
        <f t="shared" si="35"/>
        <v/>
      </c>
      <c r="B736" s="8"/>
      <c r="C736" s="152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S736" s="95" t="str">
        <f>IF(LEFT($V736,6)&lt;&gt;"",IF(COUNTIF(会員一覧!$E$4:$E$97,$V736),5,1),"")</f>
        <v/>
      </c>
      <c r="T736" s="96" t="str">
        <f>IF(LEFT($V736,6)&lt;&gt;"",IF(COUNTIF(会員一覧!$E$4:$E$97,$V736),"メンバー",""),"")</f>
        <v/>
      </c>
      <c r="V736" s="150" t="str">
        <f t="shared" si="36"/>
        <v/>
      </c>
      <c r="W736" s="161" t="e">
        <f t="shared" si="37"/>
        <v>#VALUE!</v>
      </c>
    </row>
    <row r="737" spans="1:23">
      <c r="A737" s="94" t="str">
        <f t="shared" si="35"/>
        <v/>
      </c>
      <c r="B737" s="8"/>
      <c r="C737" s="152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S737" s="95" t="str">
        <f>IF(LEFT($V737,6)&lt;&gt;"",IF(COUNTIF(会員一覧!$E$4:$E$97,$V737),5,1),"")</f>
        <v/>
      </c>
      <c r="T737" s="96" t="str">
        <f>IF(LEFT($V737,6)&lt;&gt;"",IF(COUNTIF(会員一覧!$E$4:$E$97,$V737),"メンバー",""),"")</f>
        <v/>
      </c>
      <c r="V737" s="150" t="str">
        <f t="shared" si="36"/>
        <v/>
      </c>
      <c r="W737" s="161" t="e">
        <f t="shared" si="37"/>
        <v>#VALUE!</v>
      </c>
    </row>
    <row r="738" spans="1:23">
      <c r="A738" s="94" t="str">
        <f t="shared" si="35"/>
        <v/>
      </c>
      <c r="B738" s="8"/>
      <c r="C738" s="152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S738" s="95" t="str">
        <f>IF(LEFT($V738,6)&lt;&gt;"",IF(COUNTIF(会員一覧!$E$4:$E$97,$V738),5,1),"")</f>
        <v/>
      </c>
      <c r="T738" s="96" t="str">
        <f>IF(LEFT($V738,6)&lt;&gt;"",IF(COUNTIF(会員一覧!$E$4:$E$97,$V738),"メンバー",""),"")</f>
        <v/>
      </c>
      <c r="V738" s="150" t="str">
        <f t="shared" si="36"/>
        <v/>
      </c>
      <c r="W738" s="161" t="e">
        <f t="shared" si="37"/>
        <v>#VALUE!</v>
      </c>
    </row>
    <row r="739" spans="1:23">
      <c r="A739" s="94" t="str">
        <f t="shared" si="35"/>
        <v/>
      </c>
      <c r="B739" s="8"/>
      <c r="C739" s="152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S739" s="95" t="str">
        <f>IF(LEFT($V739,6)&lt;&gt;"",IF(COUNTIF(会員一覧!$E$4:$E$97,$V739),5,1),"")</f>
        <v/>
      </c>
      <c r="T739" s="96" t="str">
        <f>IF(LEFT($V739,6)&lt;&gt;"",IF(COUNTIF(会員一覧!$E$4:$E$97,$V739),"メンバー",""),"")</f>
        <v/>
      </c>
      <c r="V739" s="150" t="str">
        <f t="shared" si="36"/>
        <v/>
      </c>
      <c r="W739" s="161" t="e">
        <f t="shared" si="37"/>
        <v>#VALUE!</v>
      </c>
    </row>
    <row r="740" spans="1:23">
      <c r="A740" s="94" t="str">
        <f t="shared" si="35"/>
        <v/>
      </c>
      <c r="B740" s="8"/>
      <c r="C740" s="152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S740" s="95" t="str">
        <f>IF(LEFT($V740,6)&lt;&gt;"",IF(COUNTIF(会員一覧!$E$4:$E$97,$V740),5,1),"")</f>
        <v/>
      </c>
      <c r="T740" s="96" t="str">
        <f>IF(LEFT($V740,6)&lt;&gt;"",IF(COUNTIF(会員一覧!$E$4:$E$97,$V740),"メンバー",""),"")</f>
        <v/>
      </c>
      <c r="V740" s="150" t="str">
        <f t="shared" si="36"/>
        <v/>
      </c>
      <c r="W740" s="161" t="e">
        <f t="shared" si="37"/>
        <v>#VALUE!</v>
      </c>
    </row>
    <row r="741" spans="1:23">
      <c r="A741" s="94" t="str">
        <f t="shared" si="35"/>
        <v/>
      </c>
      <c r="B741" s="8"/>
      <c r="C741" s="152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S741" s="95" t="str">
        <f>IF(LEFT($V741,6)&lt;&gt;"",IF(COUNTIF(会員一覧!$E$4:$E$97,$V741),5,1),"")</f>
        <v/>
      </c>
      <c r="T741" s="96" t="str">
        <f>IF(LEFT($V741,6)&lt;&gt;"",IF(COUNTIF(会員一覧!$E$4:$E$97,$V741),"メンバー",""),"")</f>
        <v/>
      </c>
      <c r="V741" s="150" t="str">
        <f t="shared" si="36"/>
        <v/>
      </c>
      <c r="W741" s="161" t="e">
        <f t="shared" si="37"/>
        <v>#VALUE!</v>
      </c>
    </row>
    <row r="742" spans="1:23">
      <c r="A742" s="94" t="str">
        <f t="shared" si="35"/>
        <v/>
      </c>
      <c r="B742" s="8"/>
      <c r="C742" s="152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S742" s="95" t="str">
        <f>IF(LEFT($V742,6)&lt;&gt;"",IF(COUNTIF(会員一覧!$E$4:$E$97,$V742),5,1),"")</f>
        <v/>
      </c>
      <c r="T742" s="96" t="str">
        <f>IF(LEFT($V742,6)&lt;&gt;"",IF(COUNTIF(会員一覧!$E$4:$E$97,$V742),"メンバー",""),"")</f>
        <v/>
      </c>
      <c r="V742" s="150" t="str">
        <f t="shared" si="36"/>
        <v/>
      </c>
      <c r="W742" s="161" t="e">
        <f t="shared" si="37"/>
        <v>#VALUE!</v>
      </c>
    </row>
    <row r="743" spans="1:23">
      <c r="A743" s="94" t="str">
        <f t="shared" si="35"/>
        <v/>
      </c>
      <c r="B743" s="8"/>
      <c r="C743" s="152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S743" s="95" t="str">
        <f>IF(LEFT($V743,6)&lt;&gt;"",IF(COUNTIF(会員一覧!$E$4:$E$97,$V743),5,1),"")</f>
        <v/>
      </c>
      <c r="T743" s="96" t="str">
        <f>IF(LEFT($V743,6)&lt;&gt;"",IF(COUNTIF(会員一覧!$E$4:$E$97,$V743),"メンバー",""),"")</f>
        <v/>
      </c>
      <c r="V743" s="150" t="str">
        <f t="shared" si="36"/>
        <v/>
      </c>
      <c r="W743" s="161" t="e">
        <f t="shared" si="37"/>
        <v>#VALUE!</v>
      </c>
    </row>
    <row r="744" spans="1:23">
      <c r="A744" s="94" t="str">
        <f t="shared" si="35"/>
        <v/>
      </c>
      <c r="B744" s="8"/>
      <c r="C744" s="152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S744" s="95" t="str">
        <f>IF(LEFT($V744,6)&lt;&gt;"",IF(COUNTIF(会員一覧!$E$4:$E$97,$V744),5,1),"")</f>
        <v/>
      </c>
      <c r="T744" s="96" t="str">
        <f>IF(LEFT($V744,6)&lt;&gt;"",IF(COUNTIF(会員一覧!$E$4:$E$97,$V744),"メンバー",""),"")</f>
        <v/>
      </c>
      <c r="V744" s="150" t="str">
        <f t="shared" si="36"/>
        <v/>
      </c>
      <c r="W744" s="161" t="e">
        <f t="shared" si="37"/>
        <v>#VALUE!</v>
      </c>
    </row>
    <row r="745" spans="1:23">
      <c r="A745" s="94" t="str">
        <f t="shared" si="35"/>
        <v/>
      </c>
      <c r="B745" s="8"/>
      <c r="C745" s="152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S745" s="95" t="str">
        <f>IF(LEFT($V745,6)&lt;&gt;"",IF(COUNTIF(会員一覧!$E$4:$E$97,$V745),5,1),"")</f>
        <v/>
      </c>
      <c r="T745" s="96" t="str">
        <f>IF(LEFT($V745,6)&lt;&gt;"",IF(COUNTIF(会員一覧!$E$4:$E$97,$V745),"メンバー",""),"")</f>
        <v/>
      </c>
      <c r="V745" s="150" t="str">
        <f t="shared" si="36"/>
        <v/>
      </c>
      <c r="W745" s="161" t="e">
        <f t="shared" si="37"/>
        <v>#VALUE!</v>
      </c>
    </row>
    <row r="746" spans="1:23">
      <c r="A746" s="94" t="str">
        <f t="shared" si="35"/>
        <v/>
      </c>
      <c r="B746" s="8"/>
      <c r="C746" s="152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S746" s="95" t="str">
        <f>IF(LEFT($V746,6)&lt;&gt;"",IF(COUNTIF(会員一覧!$E$4:$E$97,$V746),5,1),"")</f>
        <v/>
      </c>
      <c r="T746" s="96" t="str">
        <f>IF(LEFT($V746,6)&lt;&gt;"",IF(COUNTIF(会員一覧!$E$4:$E$97,$V746),"メンバー",""),"")</f>
        <v/>
      </c>
      <c r="V746" s="150" t="str">
        <f t="shared" si="36"/>
        <v/>
      </c>
      <c r="W746" s="161" t="e">
        <f t="shared" si="37"/>
        <v>#VALUE!</v>
      </c>
    </row>
    <row r="747" spans="1:23">
      <c r="A747" s="94" t="str">
        <f t="shared" si="35"/>
        <v/>
      </c>
      <c r="B747" s="8"/>
      <c r="C747" s="152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S747" s="95" t="str">
        <f>IF(LEFT($V747,6)&lt;&gt;"",IF(COUNTIF(会員一覧!$E$4:$E$97,$V747),5,1),"")</f>
        <v/>
      </c>
      <c r="T747" s="96" t="str">
        <f>IF(LEFT($V747,6)&lt;&gt;"",IF(COUNTIF(会員一覧!$E$4:$E$97,$V747),"メンバー",""),"")</f>
        <v/>
      </c>
      <c r="V747" s="150" t="str">
        <f t="shared" si="36"/>
        <v/>
      </c>
      <c r="W747" s="161" t="e">
        <f t="shared" si="37"/>
        <v>#VALUE!</v>
      </c>
    </row>
    <row r="748" spans="1:23">
      <c r="A748" s="94" t="str">
        <f t="shared" si="35"/>
        <v/>
      </c>
      <c r="B748" s="8"/>
      <c r="C748" s="152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S748" s="95" t="str">
        <f>IF(LEFT($V748,6)&lt;&gt;"",IF(COUNTIF(会員一覧!$E$4:$E$97,$V748),5,1),"")</f>
        <v/>
      </c>
      <c r="T748" s="96" t="str">
        <f>IF(LEFT($V748,6)&lt;&gt;"",IF(COUNTIF(会員一覧!$E$4:$E$97,$V748),"メンバー",""),"")</f>
        <v/>
      </c>
      <c r="V748" s="150" t="str">
        <f t="shared" si="36"/>
        <v/>
      </c>
      <c r="W748" s="161" t="e">
        <f t="shared" si="37"/>
        <v>#VALUE!</v>
      </c>
    </row>
    <row r="749" spans="1:23">
      <c r="A749" s="94" t="str">
        <f t="shared" si="35"/>
        <v/>
      </c>
      <c r="B749" s="8"/>
      <c r="C749" s="152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S749" s="95" t="str">
        <f>IF(LEFT($V749,6)&lt;&gt;"",IF(COUNTIF(会員一覧!$E$4:$E$97,$V749),5,1),"")</f>
        <v/>
      </c>
      <c r="T749" s="96" t="str">
        <f>IF(LEFT($V749,6)&lt;&gt;"",IF(COUNTIF(会員一覧!$E$4:$E$97,$V749),"メンバー",""),"")</f>
        <v/>
      </c>
      <c r="V749" s="150" t="str">
        <f t="shared" si="36"/>
        <v/>
      </c>
      <c r="W749" s="161" t="e">
        <f t="shared" si="37"/>
        <v>#VALUE!</v>
      </c>
    </row>
    <row r="750" spans="1:23">
      <c r="A750" s="94" t="str">
        <f t="shared" si="35"/>
        <v/>
      </c>
      <c r="B750" s="8"/>
      <c r="C750" s="152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S750" s="95" t="str">
        <f>IF(LEFT($V750,6)&lt;&gt;"",IF(COUNTIF(会員一覧!$E$4:$E$97,$V750),5,1),"")</f>
        <v/>
      </c>
      <c r="T750" s="96" t="str">
        <f>IF(LEFT($V750,6)&lt;&gt;"",IF(COUNTIF(会員一覧!$E$4:$E$97,$V750),"メンバー",""),"")</f>
        <v/>
      </c>
      <c r="V750" s="150" t="str">
        <f t="shared" si="36"/>
        <v/>
      </c>
      <c r="W750" s="161" t="e">
        <f t="shared" si="37"/>
        <v>#VALUE!</v>
      </c>
    </row>
    <row r="751" spans="1:23">
      <c r="A751" s="94" t="str">
        <f t="shared" si="35"/>
        <v/>
      </c>
      <c r="B751" s="8"/>
      <c r="C751" s="152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S751" s="95" t="str">
        <f>IF(LEFT($V751,6)&lt;&gt;"",IF(COUNTIF(会員一覧!$E$4:$E$97,$V751),5,1),"")</f>
        <v/>
      </c>
      <c r="T751" s="96" t="str">
        <f>IF(LEFT($V751,6)&lt;&gt;"",IF(COUNTIF(会員一覧!$E$4:$E$97,$V751),"メンバー",""),"")</f>
        <v/>
      </c>
      <c r="V751" s="150" t="str">
        <f t="shared" si="36"/>
        <v/>
      </c>
      <c r="W751" s="161" t="e">
        <f t="shared" si="37"/>
        <v>#VALUE!</v>
      </c>
    </row>
    <row r="752" spans="1:23">
      <c r="A752" s="94" t="str">
        <f t="shared" si="35"/>
        <v/>
      </c>
      <c r="B752" s="8"/>
      <c r="C752" s="152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S752" s="95" t="str">
        <f>IF(LEFT($V752,6)&lt;&gt;"",IF(COUNTIF(会員一覧!$E$4:$E$97,$V752),5,1),"")</f>
        <v/>
      </c>
      <c r="T752" s="96" t="str">
        <f>IF(LEFT($V752,6)&lt;&gt;"",IF(COUNTIF(会員一覧!$E$4:$E$97,$V752),"メンバー",""),"")</f>
        <v/>
      </c>
      <c r="V752" s="150" t="str">
        <f t="shared" si="36"/>
        <v/>
      </c>
      <c r="W752" s="161" t="e">
        <f t="shared" si="37"/>
        <v>#VALUE!</v>
      </c>
    </row>
    <row r="753" spans="1:23">
      <c r="A753" s="94" t="str">
        <f t="shared" si="35"/>
        <v/>
      </c>
      <c r="B753" s="8"/>
      <c r="C753" s="152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S753" s="95" t="str">
        <f>IF(LEFT($V753,6)&lt;&gt;"",IF(COUNTIF(会員一覧!$E$4:$E$97,$V753),5,1),"")</f>
        <v/>
      </c>
      <c r="T753" s="96" t="str">
        <f>IF(LEFT($V753,6)&lt;&gt;"",IF(COUNTIF(会員一覧!$E$4:$E$97,$V753),"メンバー",""),"")</f>
        <v/>
      </c>
      <c r="V753" s="150" t="str">
        <f t="shared" si="36"/>
        <v/>
      </c>
      <c r="W753" s="161" t="e">
        <f t="shared" si="37"/>
        <v>#VALUE!</v>
      </c>
    </row>
    <row r="754" spans="1:23">
      <c r="A754" s="94" t="str">
        <f t="shared" si="35"/>
        <v/>
      </c>
      <c r="B754" s="8"/>
      <c r="C754" s="152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S754" s="95" t="str">
        <f>IF(LEFT($V754,6)&lt;&gt;"",IF(COUNTIF(会員一覧!$E$4:$E$97,$V754),5,1),"")</f>
        <v/>
      </c>
      <c r="T754" s="96" t="str">
        <f>IF(LEFT($V754,6)&lt;&gt;"",IF(COUNTIF(会員一覧!$E$4:$E$97,$V754),"メンバー",""),"")</f>
        <v/>
      </c>
      <c r="V754" s="150" t="str">
        <f t="shared" si="36"/>
        <v/>
      </c>
      <c r="W754" s="161" t="e">
        <f t="shared" si="37"/>
        <v>#VALUE!</v>
      </c>
    </row>
    <row r="755" spans="1:23">
      <c r="A755" s="94" t="str">
        <f t="shared" si="35"/>
        <v/>
      </c>
      <c r="B755" s="8"/>
      <c r="C755" s="152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S755" s="95" t="str">
        <f>IF(LEFT($V755,6)&lt;&gt;"",IF(COUNTIF(会員一覧!$E$4:$E$97,$V755),5,1),"")</f>
        <v/>
      </c>
      <c r="T755" s="96" t="str">
        <f>IF(LEFT($V755,6)&lt;&gt;"",IF(COUNTIF(会員一覧!$E$4:$E$97,$V755),"メンバー",""),"")</f>
        <v/>
      </c>
      <c r="V755" s="150" t="str">
        <f t="shared" si="36"/>
        <v/>
      </c>
      <c r="W755" s="161" t="e">
        <f t="shared" si="37"/>
        <v>#VALUE!</v>
      </c>
    </row>
    <row r="756" spans="1:23">
      <c r="A756" s="94" t="str">
        <f t="shared" si="35"/>
        <v/>
      </c>
      <c r="B756" s="8"/>
      <c r="C756" s="152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S756" s="95" t="str">
        <f>IF(LEFT($V756,6)&lt;&gt;"",IF(COUNTIF(会員一覧!$E$4:$E$97,$V756),5,1),"")</f>
        <v/>
      </c>
      <c r="T756" s="96" t="str">
        <f>IF(LEFT($V756,6)&lt;&gt;"",IF(COUNTIF(会員一覧!$E$4:$E$97,$V756),"メンバー",""),"")</f>
        <v/>
      </c>
      <c r="V756" s="150" t="str">
        <f t="shared" si="36"/>
        <v/>
      </c>
      <c r="W756" s="161" t="e">
        <f t="shared" si="37"/>
        <v>#VALUE!</v>
      </c>
    </row>
    <row r="757" spans="1:23">
      <c r="A757" s="94" t="str">
        <f t="shared" si="35"/>
        <v/>
      </c>
      <c r="B757" s="8"/>
      <c r="C757" s="152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S757" s="95" t="str">
        <f>IF(LEFT($V757,6)&lt;&gt;"",IF(COUNTIF(会員一覧!$E$4:$E$97,$V757),5,1),"")</f>
        <v/>
      </c>
      <c r="T757" s="96" t="str">
        <f>IF(LEFT($V757,6)&lt;&gt;"",IF(COUNTIF(会員一覧!$E$4:$E$97,$V757),"メンバー",""),"")</f>
        <v/>
      </c>
      <c r="V757" s="150" t="str">
        <f t="shared" si="36"/>
        <v/>
      </c>
      <c r="W757" s="161" t="e">
        <f t="shared" si="37"/>
        <v>#VALUE!</v>
      </c>
    </row>
    <row r="758" spans="1:23">
      <c r="A758" s="94" t="str">
        <f t="shared" si="35"/>
        <v/>
      </c>
      <c r="B758" s="8"/>
      <c r="C758" s="152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S758" s="95" t="str">
        <f>IF(LEFT($V758,6)&lt;&gt;"",IF(COUNTIF(会員一覧!$E$4:$E$97,$V758),5,1),"")</f>
        <v/>
      </c>
      <c r="T758" s="96" t="str">
        <f>IF(LEFT($V758,6)&lt;&gt;"",IF(COUNTIF(会員一覧!$E$4:$E$97,$V758),"メンバー",""),"")</f>
        <v/>
      </c>
      <c r="V758" s="150" t="str">
        <f t="shared" si="36"/>
        <v/>
      </c>
      <c r="W758" s="161" t="e">
        <f t="shared" si="37"/>
        <v>#VALUE!</v>
      </c>
    </row>
    <row r="759" spans="1:23">
      <c r="A759" s="94" t="str">
        <f t="shared" si="35"/>
        <v/>
      </c>
      <c r="B759" s="8"/>
      <c r="C759" s="152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S759" s="95" t="str">
        <f>IF(LEFT($V759,6)&lt;&gt;"",IF(COUNTIF(会員一覧!$E$4:$E$97,$V759),5,1),"")</f>
        <v/>
      </c>
      <c r="T759" s="96" t="str">
        <f>IF(LEFT($V759,6)&lt;&gt;"",IF(COUNTIF(会員一覧!$E$4:$E$97,$V759),"メンバー",""),"")</f>
        <v/>
      </c>
      <c r="V759" s="150" t="str">
        <f t="shared" si="36"/>
        <v/>
      </c>
      <c r="W759" s="161" t="e">
        <f t="shared" si="37"/>
        <v>#VALUE!</v>
      </c>
    </row>
    <row r="760" spans="1:23">
      <c r="A760" s="94" t="str">
        <f t="shared" si="35"/>
        <v/>
      </c>
      <c r="B760" s="8"/>
      <c r="C760" s="152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S760" s="95" t="str">
        <f>IF(LEFT($V760,6)&lt;&gt;"",IF(COUNTIF(会員一覧!$E$4:$E$97,$V760),5,1),"")</f>
        <v/>
      </c>
      <c r="T760" s="96" t="str">
        <f>IF(LEFT($V760,6)&lt;&gt;"",IF(COUNTIF(会員一覧!$E$4:$E$97,$V760),"メンバー",""),"")</f>
        <v/>
      </c>
      <c r="V760" s="150" t="str">
        <f t="shared" si="36"/>
        <v/>
      </c>
      <c r="W760" s="161" t="e">
        <f t="shared" si="37"/>
        <v>#VALUE!</v>
      </c>
    </row>
    <row r="761" spans="1:23">
      <c r="A761" s="94" t="str">
        <f t="shared" si="35"/>
        <v/>
      </c>
      <c r="B761" s="8"/>
      <c r="C761" s="152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S761" s="95" t="str">
        <f>IF(LEFT($V761,6)&lt;&gt;"",IF(COUNTIF(会員一覧!$E$4:$E$97,$V761),5,1),"")</f>
        <v/>
      </c>
      <c r="T761" s="96" t="str">
        <f>IF(LEFT($V761,6)&lt;&gt;"",IF(COUNTIF(会員一覧!$E$4:$E$97,$V761),"メンバー",""),"")</f>
        <v/>
      </c>
      <c r="V761" s="150" t="str">
        <f t="shared" si="36"/>
        <v/>
      </c>
      <c r="W761" s="161" t="e">
        <f t="shared" si="37"/>
        <v>#VALUE!</v>
      </c>
    </row>
    <row r="762" spans="1:23">
      <c r="A762" s="94" t="str">
        <f t="shared" si="35"/>
        <v/>
      </c>
      <c r="B762" s="8"/>
      <c r="C762" s="152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S762" s="95" t="str">
        <f>IF(LEFT($V762,6)&lt;&gt;"",IF(COUNTIF(会員一覧!$E$4:$E$97,$V762),5,1),"")</f>
        <v/>
      </c>
      <c r="T762" s="96" t="str">
        <f>IF(LEFT($V762,6)&lt;&gt;"",IF(COUNTIF(会員一覧!$E$4:$E$97,$V762),"メンバー",""),"")</f>
        <v/>
      </c>
      <c r="V762" s="150" t="str">
        <f t="shared" si="36"/>
        <v/>
      </c>
      <c r="W762" s="161" t="e">
        <f t="shared" si="37"/>
        <v>#VALUE!</v>
      </c>
    </row>
    <row r="763" spans="1:23">
      <c r="A763" s="94" t="str">
        <f t="shared" si="35"/>
        <v/>
      </c>
      <c r="B763" s="8"/>
      <c r="C763" s="152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S763" s="95" t="str">
        <f>IF(LEFT($V763,6)&lt;&gt;"",IF(COUNTIF(会員一覧!$E$4:$E$97,$V763),5,1),"")</f>
        <v/>
      </c>
      <c r="T763" s="96" t="str">
        <f>IF(LEFT($V763,6)&lt;&gt;"",IF(COUNTIF(会員一覧!$E$4:$E$97,$V763),"メンバー",""),"")</f>
        <v/>
      </c>
      <c r="V763" s="150" t="str">
        <f t="shared" si="36"/>
        <v/>
      </c>
      <c r="W763" s="161" t="e">
        <f t="shared" si="37"/>
        <v>#VALUE!</v>
      </c>
    </row>
    <row r="764" spans="1:23">
      <c r="A764" s="94" t="str">
        <f t="shared" si="35"/>
        <v/>
      </c>
      <c r="B764" s="8"/>
      <c r="C764" s="152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S764" s="95" t="str">
        <f>IF(LEFT($V764,6)&lt;&gt;"",IF(COUNTIF(会員一覧!$E$4:$E$97,$V764),5,1),"")</f>
        <v/>
      </c>
      <c r="T764" s="96" t="str">
        <f>IF(LEFT($V764,6)&lt;&gt;"",IF(COUNTIF(会員一覧!$E$4:$E$97,$V764),"メンバー",""),"")</f>
        <v/>
      </c>
      <c r="V764" s="150" t="str">
        <f t="shared" si="36"/>
        <v/>
      </c>
      <c r="W764" s="161" t="e">
        <f t="shared" si="37"/>
        <v>#VALUE!</v>
      </c>
    </row>
    <row r="765" spans="1:23">
      <c r="A765" s="94" t="str">
        <f t="shared" si="35"/>
        <v/>
      </c>
      <c r="B765" s="8"/>
      <c r="C765" s="152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S765" s="95" t="str">
        <f>IF(LEFT($V765,6)&lt;&gt;"",IF(COUNTIF(会員一覧!$E$4:$E$97,$V765),5,1),"")</f>
        <v/>
      </c>
      <c r="T765" s="96" t="str">
        <f>IF(LEFT($V765,6)&lt;&gt;"",IF(COUNTIF(会員一覧!$E$4:$E$97,$V765),"メンバー",""),"")</f>
        <v/>
      </c>
      <c r="V765" s="150" t="str">
        <f t="shared" si="36"/>
        <v/>
      </c>
      <c r="W765" s="161" t="e">
        <f t="shared" si="37"/>
        <v>#VALUE!</v>
      </c>
    </row>
    <row r="766" spans="1:23">
      <c r="A766" s="94" t="str">
        <f t="shared" si="35"/>
        <v/>
      </c>
      <c r="B766" s="8"/>
      <c r="C766" s="152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S766" s="95" t="str">
        <f>IF(LEFT($V766,6)&lt;&gt;"",IF(COUNTIF(会員一覧!$E$4:$E$97,$V766),5,1),"")</f>
        <v/>
      </c>
      <c r="T766" s="96" t="str">
        <f>IF(LEFT($V766,6)&lt;&gt;"",IF(COUNTIF(会員一覧!$E$4:$E$97,$V766),"メンバー",""),"")</f>
        <v/>
      </c>
      <c r="V766" s="150" t="str">
        <f t="shared" si="36"/>
        <v/>
      </c>
      <c r="W766" s="161" t="e">
        <f t="shared" si="37"/>
        <v>#VALUE!</v>
      </c>
    </row>
    <row r="767" spans="1:23">
      <c r="A767" s="94" t="str">
        <f t="shared" si="35"/>
        <v/>
      </c>
      <c r="B767" s="8"/>
      <c r="C767" s="152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S767" s="95" t="str">
        <f>IF(LEFT($V767,6)&lt;&gt;"",IF(COUNTIF(会員一覧!$E$4:$E$97,$V767),5,1),"")</f>
        <v/>
      </c>
      <c r="T767" s="96" t="str">
        <f>IF(LEFT($V767,6)&lt;&gt;"",IF(COUNTIF(会員一覧!$E$4:$E$97,$V767),"メンバー",""),"")</f>
        <v/>
      </c>
      <c r="V767" s="150" t="str">
        <f t="shared" si="36"/>
        <v/>
      </c>
      <c r="W767" s="161" t="e">
        <f t="shared" si="37"/>
        <v>#VALUE!</v>
      </c>
    </row>
    <row r="768" spans="1:23">
      <c r="A768" s="94" t="str">
        <f t="shared" si="35"/>
        <v/>
      </c>
      <c r="B768" s="8"/>
      <c r="C768" s="152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S768" s="95" t="str">
        <f>IF(LEFT($V768,6)&lt;&gt;"",IF(COUNTIF(会員一覧!$E$4:$E$97,$V768),5,1),"")</f>
        <v/>
      </c>
      <c r="T768" s="96" t="str">
        <f>IF(LEFT($V768,6)&lt;&gt;"",IF(COUNTIF(会員一覧!$E$4:$E$97,$V768),"メンバー",""),"")</f>
        <v/>
      </c>
      <c r="V768" s="150" t="str">
        <f t="shared" si="36"/>
        <v/>
      </c>
      <c r="W768" s="161" t="e">
        <f t="shared" si="37"/>
        <v>#VALUE!</v>
      </c>
    </row>
    <row r="769" spans="1:23">
      <c r="A769" s="94" t="str">
        <f t="shared" si="35"/>
        <v/>
      </c>
      <c r="B769" s="8"/>
      <c r="C769" s="152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S769" s="95" t="str">
        <f>IF(LEFT($V769,6)&lt;&gt;"",IF(COUNTIF(会員一覧!$E$4:$E$97,$V769),5,1),"")</f>
        <v/>
      </c>
      <c r="T769" s="96" t="str">
        <f>IF(LEFT($V769,6)&lt;&gt;"",IF(COUNTIF(会員一覧!$E$4:$E$97,$V769),"メンバー",""),"")</f>
        <v/>
      </c>
      <c r="V769" s="150" t="str">
        <f t="shared" si="36"/>
        <v/>
      </c>
      <c r="W769" s="161" t="e">
        <f t="shared" si="37"/>
        <v>#VALUE!</v>
      </c>
    </row>
    <row r="770" spans="1:23">
      <c r="A770" s="94" t="str">
        <f t="shared" si="35"/>
        <v/>
      </c>
      <c r="B770" s="8"/>
      <c r="C770" s="152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S770" s="95" t="str">
        <f>IF(LEFT($V770,6)&lt;&gt;"",IF(COUNTIF(会員一覧!$E$4:$E$97,$V770),5,1),"")</f>
        <v/>
      </c>
      <c r="T770" s="96" t="str">
        <f>IF(LEFT($V770,6)&lt;&gt;"",IF(COUNTIF(会員一覧!$E$4:$E$97,$V770),"メンバー",""),"")</f>
        <v/>
      </c>
      <c r="V770" s="150" t="str">
        <f t="shared" si="36"/>
        <v/>
      </c>
      <c r="W770" s="161" t="e">
        <f t="shared" si="37"/>
        <v>#VALUE!</v>
      </c>
    </row>
    <row r="771" spans="1:23">
      <c r="A771" s="94" t="str">
        <f t="shared" si="35"/>
        <v/>
      </c>
      <c r="B771" s="8"/>
      <c r="C771" s="152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S771" s="95" t="str">
        <f>IF(LEFT($V771,6)&lt;&gt;"",IF(COUNTIF(会員一覧!$E$4:$E$97,$V771),5,1),"")</f>
        <v/>
      </c>
      <c r="T771" s="96" t="str">
        <f>IF(LEFT($V771,6)&lt;&gt;"",IF(COUNTIF(会員一覧!$E$4:$E$97,$V771),"メンバー",""),"")</f>
        <v/>
      </c>
      <c r="V771" s="150" t="str">
        <f t="shared" si="36"/>
        <v/>
      </c>
      <c r="W771" s="161" t="e">
        <f t="shared" si="37"/>
        <v>#VALUE!</v>
      </c>
    </row>
    <row r="772" spans="1:23">
      <c r="A772" s="94" t="str">
        <f t="shared" si="35"/>
        <v/>
      </c>
      <c r="B772" s="8"/>
      <c r="C772" s="152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S772" s="95" t="str">
        <f>IF(LEFT($V772,6)&lt;&gt;"",IF(COUNTIF(会員一覧!$E$4:$E$97,$V772),5,1),"")</f>
        <v/>
      </c>
      <c r="T772" s="96" t="str">
        <f>IF(LEFT($V772,6)&lt;&gt;"",IF(COUNTIF(会員一覧!$E$4:$E$97,$V772),"メンバー",""),"")</f>
        <v/>
      </c>
      <c r="V772" s="150" t="str">
        <f t="shared" si="36"/>
        <v/>
      </c>
      <c r="W772" s="161" t="e">
        <f t="shared" si="37"/>
        <v>#VALUE!</v>
      </c>
    </row>
    <row r="773" spans="1:23">
      <c r="A773" s="94" t="str">
        <f t="shared" si="35"/>
        <v/>
      </c>
      <c r="B773" s="8"/>
      <c r="C773" s="152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S773" s="95" t="str">
        <f>IF(LEFT($V773,6)&lt;&gt;"",IF(COUNTIF(会員一覧!$E$4:$E$97,$V773),5,1),"")</f>
        <v/>
      </c>
      <c r="T773" s="96" t="str">
        <f>IF(LEFT($V773,6)&lt;&gt;"",IF(COUNTIF(会員一覧!$E$4:$E$97,$V773),"メンバー",""),"")</f>
        <v/>
      </c>
      <c r="V773" s="150" t="str">
        <f t="shared" si="36"/>
        <v/>
      </c>
      <c r="W773" s="161" t="e">
        <f t="shared" si="37"/>
        <v>#VALUE!</v>
      </c>
    </row>
    <row r="774" spans="1:23">
      <c r="A774" s="94" t="str">
        <f t="shared" si="35"/>
        <v/>
      </c>
      <c r="B774" s="8"/>
      <c r="C774" s="152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S774" s="95" t="str">
        <f>IF(LEFT($V774,6)&lt;&gt;"",IF(COUNTIF(会員一覧!$E$4:$E$97,$V774),5,1),"")</f>
        <v/>
      </c>
      <c r="T774" s="96" t="str">
        <f>IF(LEFT($V774,6)&lt;&gt;"",IF(COUNTIF(会員一覧!$E$4:$E$97,$V774),"メンバー",""),"")</f>
        <v/>
      </c>
      <c r="V774" s="150" t="str">
        <f t="shared" si="36"/>
        <v/>
      </c>
      <c r="W774" s="161" t="e">
        <f t="shared" si="37"/>
        <v>#VALUE!</v>
      </c>
    </row>
    <row r="775" spans="1:23">
      <c r="A775" s="94" t="str">
        <f t="shared" si="35"/>
        <v/>
      </c>
      <c r="B775" s="8"/>
      <c r="C775" s="152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S775" s="95" t="str">
        <f>IF(LEFT($V775,6)&lt;&gt;"",IF(COUNTIF(会員一覧!$E$4:$E$97,$V775),5,1),"")</f>
        <v/>
      </c>
      <c r="T775" s="96" t="str">
        <f>IF(LEFT($V775,6)&lt;&gt;"",IF(COUNTIF(会員一覧!$E$4:$E$97,$V775),"メンバー",""),"")</f>
        <v/>
      </c>
      <c r="V775" s="150" t="str">
        <f t="shared" si="36"/>
        <v/>
      </c>
      <c r="W775" s="161" t="e">
        <f t="shared" si="37"/>
        <v>#VALUE!</v>
      </c>
    </row>
    <row r="776" spans="1:23">
      <c r="A776" s="94" t="str">
        <f t="shared" si="35"/>
        <v/>
      </c>
      <c r="B776" s="8"/>
      <c r="C776" s="152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S776" s="95" t="str">
        <f>IF(LEFT($V776,6)&lt;&gt;"",IF(COUNTIF(会員一覧!$E$4:$E$97,$V776),5,1),"")</f>
        <v/>
      </c>
      <c r="T776" s="96" t="str">
        <f>IF(LEFT($V776,6)&lt;&gt;"",IF(COUNTIF(会員一覧!$E$4:$E$97,$V776),"メンバー",""),"")</f>
        <v/>
      </c>
      <c r="V776" s="150" t="str">
        <f t="shared" si="36"/>
        <v/>
      </c>
      <c r="W776" s="161" t="e">
        <f t="shared" si="37"/>
        <v>#VALUE!</v>
      </c>
    </row>
    <row r="777" spans="1:23">
      <c r="A777" s="94" t="str">
        <f t="shared" si="35"/>
        <v/>
      </c>
      <c r="B777" s="8"/>
      <c r="C777" s="152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S777" s="95" t="str">
        <f>IF(LEFT($V777,6)&lt;&gt;"",IF(COUNTIF(会員一覧!$E$4:$E$97,$V777),5,1),"")</f>
        <v/>
      </c>
      <c r="T777" s="96" t="str">
        <f>IF(LEFT($V777,6)&lt;&gt;"",IF(COUNTIF(会員一覧!$E$4:$E$97,$V777),"メンバー",""),"")</f>
        <v/>
      </c>
      <c r="V777" s="150" t="str">
        <f t="shared" si="36"/>
        <v/>
      </c>
      <c r="W777" s="161" t="e">
        <f t="shared" si="37"/>
        <v>#VALUE!</v>
      </c>
    </row>
    <row r="778" spans="1:23">
      <c r="A778" s="94" t="str">
        <f t="shared" si="35"/>
        <v/>
      </c>
      <c r="B778" s="8"/>
      <c r="C778" s="152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S778" s="95" t="str">
        <f>IF(LEFT($V778,6)&lt;&gt;"",IF(COUNTIF(会員一覧!$E$4:$E$97,$V778),5,1),"")</f>
        <v/>
      </c>
      <c r="T778" s="96" t="str">
        <f>IF(LEFT($V778,6)&lt;&gt;"",IF(COUNTIF(会員一覧!$E$4:$E$97,$V778),"メンバー",""),"")</f>
        <v/>
      </c>
      <c r="V778" s="150" t="str">
        <f t="shared" si="36"/>
        <v/>
      </c>
      <c r="W778" s="161" t="e">
        <f t="shared" si="37"/>
        <v>#VALUE!</v>
      </c>
    </row>
    <row r="779" spans="1:23">
      <c r="A779" s="94" t="str">
        <f t="shared" ref="A779:A842" si="38">IF($V779&lt;&gt;"",IF(COUNTIF($V$10:$V$930,$V779)&gt;1,"重複",""),"")</f>
        <v/>
      </c>
      <c r="B779" s="8"/>
      <c r="C779" s="152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S779" s="95" t="str">
        <f>IF(LEFT($V779,6)&lt;&gt;"",IF(COUNTIF(会員一覧!$E$4:$E$97,$V779),5,1),"")</f>
        <v/>
      </c>
      <c r="T779" s="96" t="str">
        <f>IF(LEFT($V779,6)&lt;&gt;"",IF(COUNTIF(会員一覧!$E$4:$E$97,$V779),"メンバー",""),"")</f>
        <v/>
      </c>
      <c r="V779" s="150" t="str">
        <f t="shared" ref="V779:V842" si="39">LEFT(B779,6)</f>
        <v/>
      </c>
      <c r="W779" s="161" t="e">
        <f t="shared" ref="W779:W842" si="40">ASC(G779)+0</f>
        <v>#VALUE!</v>
      </c>
    </row>
    <row r="780" spans="1:23">
      <c r="A780" s="94" t="str">
        <f t="shared" si="38"/>
        <v/>
      </c>
      <c r="B780" s="8"/>
      <c r="C780" s="152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S780" s="95" t="str">
        <f>IF(LEFT($V780,6)&lt;&gt;"",IF(COUNTIF(会員一覧!$E$4:$E$97,$V780),5,1),"")</f>
        <v/>
      </c>
      <c r="T780" s="96" t="str">
        <f>IF(LEFT($V780,6)&lt;&gt;"",IF(COUNTIF(会員一覧!$E$4:$E$97,$V780),"メンバー",""),"")</f>
        <v/>
      </c>
      <c r="V780" s="150" t="str">
        <f t="shared" si="39"/>
        <v/>
      </c>
      <c r="W780" s="161" t="e">
        <f t="shared" si="40"/>
        <v>#VALUE!</v>
      </c>
    </row>
    <row r="781" spans="1:23">
      <c r="A781" s="94" t="str">
        <f t="shared" si="38"/>
        <v/>
      </c>
      <c r="B781" s="8"/>
      <c r="C781" s="152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S781" s="95" t="str">
        <f>IF(LEFT($V781,6)&lt;&gt;"",IF(COUNTIF(会員一覧!$E$4:$E$97,$V781),5,1),"")</f>
        <v/>
      </c>
      <c r="T781" s="96" t="str">
        <f>IF(LEFT($V781,6)&lt;&gt;"",IF(COUNTIF(会員一覧!$E$4:$E$97,$V781),"メンバー",""),"")</f>
        <v/>
      </c>
      <c r="V781" s="150" t="str">
        <f t="shared" si="39"/>
        <v/>
      </c>
      <c r="W781" s="161" t="e">
        <f t="shared" si="40"/>
        <v>#VALUE!</v>
      </c>
    </row>
    <row r="782" spans="1:23">
      <c r="A782" s="94" t="str">
        <f t="shared" si="38"/>
        <v/>
      </c>
      <c r="B782" s="8"/>
      <c r="C782" s="152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S782" s="95" t="str">
        <f>IF(LEFT($V782,6)&lt;&gt;"",IF(COUNTIF(会員一覧!$E$4:$E$97,$V782),5,1),"")</f>
        <v/>
      </c>
      <c r="T782" s="96" t="str">
        <f>IF(LEFT($V782,6)&lt;&gt;"",IF(COUNTIF(会員一覧!$E$4:$E$97,$V782),"メンバー",""),"")</f>
        <v/>
      </c>
      <c r="V782" s="150" t="str">
        <f t="shared" si="39"/>
        <v/>
      </c>
      <c r="W782" s="161" t="e">
        <f t="shared" si="40"/>
        <v>#VALUE!</v>
      </c>
    </row>
    <row r="783" spans="1:23">
      <c r="A783" s="94" t="str">
        <f t="shared" si="38"/>
        <v/>
      </c>
      <c r="B783" s="8"/>
      <c r="C783" s="152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S783" s="95" t="str">
        <f>IF(LEFT($V783,6)&lt;&gt;"",IF(COUNTIF(会員一覧!$E$4:$E$97,$V783),5,1),"")</f>
        <v/>
      </c>
      <c r="T783" s="96" t="str">
        <f>IF(LEFT($V783,6)&lt;&gt;"",IF(COUNTIF(会員一覧!$E$4:$E$97,$V783),"メンバー",""),"")</f>
        <v/>
      </c>
      <c r="V783" s="150" t="str">
        <f t="shared" si="39"/>
        <v/>
      </c>
      <c r="W783" s="161" t="e">
        <f t="shared" si="40"/>
        <v>#VALUE!</v>
      </c>
    </row>
    <row r="784" spans="1:23">
      <c r="A784" s="94" t="str">
        <f t="shared" si="38"/>
        <v/>
      </c>
      <c r="B784" s="8"/>
      <c r="C784" s="152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S784" s="95" t="str">
        <f>IF(LEFT($V784,6)&lt;&gt;"",IF(COUNTIF(会員一覧!$E$4:$E$97,$V784),5,1),"")</f>
        <v/>
      </c>
      <c r="T784" s="96" t="str">
        <f>IF(LEFT($V784,6)&lt;&gt;"",IF(COUNTIF(会員一覧!$E$4:$E$97,$V784),"メンバー",""),"")</f>
        <v/>
      </c>
      <c r="V784" s="150" t="str">
        <f t="shared" si="39"/>
        <v/>
      </c>
      <c r="W784" s="161" t="e">
        <f t="shared" si="40"/>
        <v>#VALUE!</v>
      </c>
    </row>
    <row r="785" spans="1:23">
      <c r="A785" s="94" t="str">
        <f t="shared" si="38"/>
        <v/>
      </c>
      <c r="B785" s="8"/>
      <c r="C785" s="152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S785" s="95" t="str">
        <f>IF(LEFT($V785,6)&lt;&gt;"",IF(COUNTIF(会員一覧!$E$4:$E$97,$V785),5,1),"")</f>
        <v/>
      </c>
      <c r="T785" s="96" t="str">
        <f>IF(LEFT($V785,6)&lt;&gt;"",IF(COUNTIF(会員一覧!$E$4:$E$97,$V785),"メンバー",""),"")</f>
        <v/>
      </c>
      <c r="V785" s="150" t="str">
        <f t="shared" si="39"/>
        <v/>
      </c>
      <c r="W785" s="161" t="e">
        <f t="shared" si="40"/>
        <v>#VALUE!</v>
      </c>
    </row>
    <row r="786" spans="1:23">
      <c r="A786" s="94" t="str">
        <f t="shared" si="38"/>
        <v/>
      </c>
      <c r="B786" s="8"/>
      <c r="C786" s="152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S786" s="95" t="str">
        <f>IF(LEFT($V786,6)&lt;&gt;"",IF(COUNTIF(会員一覧!$E$4:$E$97,$V786),5,1),"")</f>
        <v/>
      </c>
      <c r="T786" s="96" t="str">
        <f>IF(LEFT($V786,6)&lt;&gt;"",IF(COUNTIF(会員一覧!$E$4:$E$97,$V786),"メンバー",""),"")</f>
        <v/>
      </c>
      <c r="V786" s="150" t="str">
        <f t="shared" si="39"/>
        <v/>
      </c>
      <c r="W786" s="161" t="e">
        <f t="shared" si="40"/>
        <v>#VALUE!</v>
      </c>
    </row>
    <row r="787" spans="1:23">
      <c r="A787" s="94" t="str">
        <f t="shared" si="38"/>
        <v/>
      </c>
      <c r="B787" s="8"/>
      <c r="C787" s="152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S787" s="95" t="str">
        <f>IF(LEFT($V787,6)&lt;&gt;"",IF(COUNTIF(会員一覧!$E$4:$E$97,$V787),5,1),"")</f>
        <v/>
      </c>
      <c r="T787" s="96" t="str">
        <f>IF(LEFT($V787,6)&lt;&gt;"",IF(COUNTIF(会員一覧!$E$4:$E$97,$V787),"メンバー",""),"")</f>
        <v/>
      </c>
      <c r="V787" s="150" t="str">
        <f t="shared" si="39"/>
        <v/>
      </c>
      <c r="W787" s="161" t="e">
        <f t="shared" si="40"/>
        <v>#VALUE!</v>
      </c>
    </row>
    <row r="788" spans="1:23">
      <c r="A788" s="94" t="str">
        <f t="shared" si="38"/>
        <v/>
      </c>
      <c r="B788" s="8"/>
      <c r="C788" s="152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S788" s="95" t="str">
        <f>IF(LEFT($V788,6)&lt;&gt;"",IF(COUNTIF(会員一覧!$E$4:$E$97,$V788),5,1),"")</f>
        <v/>
      </c>
      <c r="T788" s="96" t="str">
        <f>IF(LEFT($V788,6)&lt;&gt;"",IF(COUNTIF(会員一覧!$E$4:$E$97,$V788),"メンバー",""),"")</f>
        <v/>
      </c>
      <c r="V788" s="150" t="str">
        <f t="shared" si="39"/>
        <v/>
      </c>
      <c r="W788" s="161" t="e">
        <f t="shared" si="40"/>
        <v>#VALUE!</v>
      </c>
    </row>
    <row r="789" spans="1:23">
      <c r="A789" s="94" t="str">
        <f t="shared" si="38"/>
        <v/>
      </c>
      <c r="B789" s="8"/>
      <c r="C789" s="152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S789" s="95" t="str">
        <f>IF(LEFT($V789,6)&lt;&gt;"",IF(COUNTIF(会員一覧!$E$4:$E$97,$V789),5,1),"")</f>
        <v/>
      </c>
      <c r="T789" s="96" t="str">
        <f>IF(LEFT($V789,6)&lt;&gt;"",IF(COUNTIF(会員一覧!$E$4:$E$97,$V789),"メンバー",""),"")</f>
        <v/>
      </c>
      <c r="V789" s="150" t="str">
        <f t="shared" si="39"/>
        <v/>
      </c>
      <c r="W789" s="161" t="e">
        <f t="shared" si="40"/>
        <v>#VALUE!</v>
      </c>
    </row>
    <row r="790" spans="1:23">
      <c r="A790" s="94" t="str">
        <f t="shared" si="38"/>
        <v/>
      </c>
      <c r="B790" s="8"/>
      <c r="C790" s="152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S790" s="95" t="str">
        <f>IF(LEFT($V790,6)&lt;&gt;"",IF(COUNTIF(会員一覧!$E$4:$E$97,$V790),5,1),"")</f>
        <v/>
      </c>
      <c r="T790" s="96" t="str">
        <f>IF(LEFT($V790,6)&lt;&gt;"",IF(COUNTIF(会員一覧!$E$4:$E$97,$V790),"メンバー",""),"")</f>
        <v/>
      </c>
      <c r="V790" s="150" t="str">
        <f t="shared" si="39"/>
        <v/>
      </c>
      <c r="W790" s="161" t="e">
        <f t="shared" si="40"/>
        <v>#VALUE!</v>
      </c>
    </row>
    <row r="791" spans="1:23">
      <c r="A791" s="94" t="str">
        <f t="shared" si="38"/>
        <v/>
      </c>
      <c r="B791" s="8"/>
      <c r="C791" s="152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S791" s="95" t="str">
        <f>IF(LEFT($V791,6)&lt;&gt;"",IF(COUNTIF(会員一覧!$E$4:$E$97,$V791),5,1),"")</f>
        <v/>
      </c>
      <c r="T791" s="96" t="str">
        <f>IF(LEFT($V791,6)&lt;&gt;"",IF(COUNTIF(会員一覧!$E$4:$E$97,$V791),"メンバー",""),"")</f>
        <v/>
      </c>
      <c r="V791" s="150" t="str">
        <f t="shared" si="39"/>
        <v/>
      </c>
      <c r="W791" s="161" t="e">
        <f t="shared" si="40"/>
        <v>#VALUE!</v>
      </c>
    </row>
    <row r="792" spans="1:23">
      <c r="A792" s="94" t="str">
        <f t="shared" si="38"/>
        <v/>
      </c>
      <c r="B792" s="8"/>
      <c r="C792" s="152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S792" s="95" t="str">
        <f>IF(LEFT($V792,6)&lt;&gt;"",IF(COUNTIF(会員一覧!$E$4:$E$97,$V792),5,1),"")</f>
        <v/>
      </c>
      <c r="T792" s="96" t="str">
        <f>IF(LEFT($V792,6)&lt;&gt;"",IF(COUNTIF(会員一覧!$E$4:$E$97,$V792),"メンバー",""),"")</f>
        <v/>
      </c>
      <c r="V792" s="150" t="str">
        <f t="shared" si="39"/>
        <v/>
      </c>
      <c r="W792" s="161" t="e">
        <f t="shared" si="40"/>
        <v>#VALUE!</v>
      </c>
    </row>
    <row r="793" spans="1:23">
      <c r="A793" s="94" t="str">
        <f t="shared" si="38"/>
        <v/>
      </c>
      <c r="B793" s="8"/>
      <c r="C793" s="152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S793" s="95" t="str">
        <f>IF(LEFT($V793,6)&lt;&gt;"",IF(COUNTIF(会員一覧!$E$4:$E$97,$V793),5,1),"")</f>
        <v/>
      </c>
      <c r="T793" s="96" t="str">
        <f>IF(LEFT($V793,6)&lt;&gt;"",IF(COUNTIF(会員一覧!$E$4:$E$97,$V793),"メンバー",""),"")</f>
        <v/>
      </c>
      <c r="V793" s="150" t="str">
        <f t="shared" si="39"/>
        <v/>
      </c>
      <c r="W793" s="161" t="e">
        <f t="shared" si="40"/>
        <v>#VALUE!</v>
      </c>
    </row>
    <row r="794" spans="1:23">
      <c r="A794" s="94" t="str">
        <f t="shared" si="38"/>
        <v/>
      </c>
      <c r="B794" s="8"/>
      <c r="C794" s="152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S794" s="95" t="str">
        <f>IF(LEFT($V794,6)&lt;&gt;"",IF(COUNTIF(会員一覧!$E$4:$E$97,$V794),5,1),"")</f>
        <v/>
      </c>
      <c r="T794" s="96" t="str">
        <f>IF(LEFT($V794,6)&lt;&gt;"",IF(COUNTIF(会員一覧!$E$4:$E$97,$V794),"メンバー",""),"")</f>
        <v/>
      </c>
      <c r="V794" s="150" t="str">
        <f t="shared" si="39"/>
        <v/>
      </c>
      <c r="W794" s="161" t="e">
        <f t="shared" si="40"/>
        <v>#VALUE!</v>
      </c>
    </row>
    <row r="795" spans="1:23">
      <c r="A795" s="94" t="str">
        <f t="shared" si="38"/>
        <v/>
      </c>
      <c r="B795" s="8"/>
      <c r="C795" s="152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S795" s="95" t="str">
        <f>IF(LEFT($V795,6)&lt;&gt;"",IF(COUNTIF(会員一覧!$E$4:$E$97,$V795),5,1),"")</f>
        <v/>
      </c>
      <c r="T795" s="96" t="str">
        <f>IF(LEFT($V795,6)&lt;&gt;"",IF(COUNTIF(会員一覧!$E$4:$E$97,$V795),"メンバー",""),"")</f>
        <v/>
      </c>
      <c r="V795" s="150" t="str">
        <f t="shared" si="39"/>
        <v/>
      </c>
      <c r="W795" s="161" t="e">
        <f t="shared" si="40"/>
        <v>#VALUE!</v>
      </c>
    </row>
    <row r="796" spans="1:23">
      <c r="A796" s="94" t="str">
        <f t="shared" si="38"/>
        <v/>
      </c>
      <c r="B796" s="8"/>
      <c r="C796" s="152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S796" s="95" t="str">
        <f>IF(LEFT($V796,6)&lt;&gt;"",IF(COUNTIF(会員一覧!$E$4:$E$97,$V796),5,1),"")</f>
        <v/>
      </c>
      <c r="T796" s="96" t="str">
        <f>IF(LEFT($V796,6)&lt;&gt;"",IF(COUNTIF(会員一覧!$E$4:$E$97,$V796),"メンバー",""),"")</f>
        <v/>
      </c>
      <c r="V796" s="150" t="str">
        <f t="shared" si="39"/>
        <v/>
      </c>
      <c r="W796" s="161" t="e">
        <f t="shared" si="40"/>
        <v>#VALUE!</v>
      </c>
    </row>
    <row r="797" spans="1:23">
      <c r="A797" s="94" t="str">
        <f t="shared" si="38"/>
        <v/>
      </c>
      <c r="B797" s="8"/>
      <c r="C797" s="152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S797" s="95" t="str">
        <f>IF(LEFT($V797,6)&lt;&gt;"",IF(COUNTIF(会員一覧!$E$4:$E$97,$V797),5,1),"")</f>
        <v/>
      </c>
      <c r="T797" s="96" t="str">
        <f>IF(LEFT($V797,6)&lt;&gt;"",IF(COUNTIF(会員一覧!$E$4:$E$97,$V797),"メンバー",""),"")</f>
        <v/>
      </c>
      <c r="V797" s="150" t="str">
        <f t="shared" si="39"/>
        <v/>
      </c>
      <c r="W797" s="161" t="e">
        <f t="shared" si="40"/>
        <v>#VALUE!</v>
      </c>
    </row>
    <row r="798" spans="1:23">
      <c r="A798" s="94" t="str">
        <f t="shared" si="38"/>
        <v/>
      </c>
      <c r="B798" s="8"/>
      <c r="C798" s="152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S798" s="95" t="str">
        <f>IF(LEFT($V798,6)&lt;&gt;"",IF(COUNTIF(会員一覧!$E$4:$E$97,$V798),5,1),"")</f>
        <v/>
      </c>
      <c r="T798" s="96" t="str">
        <f>IF(LEFT($V798,6)&lt;&gt;"",IF(COUNTIF(会員一覧!$E$4:$E$97,$V798),"メンバー",""),"")</f>
        <v/>
      </c>
      <c r="V798" s="150" t="str">
        <f t="shared" si="39"/>
        <v/>
      </c>
      <c r="W798" s="161" t="e">
        <f t="shared" si="40"/>
        <v>#VALUE!</v>
      </c>
    </row>
    <row r="799" spans="1:23">
      <c r="A799" s="94" t="str">
        <f t="shared" si="38"/>
        <v/>
      </c>
      <c r="B799" s="8"/>
      <c r="C799" s="152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S799" s="95" t="str">
        <f>IF(LEFT($V799,6)&lt;&gt;"",IF(COUNTIF(会員一覧!$E$4:$E$97,$V799),5,1),"")</f>
        <v/>
      </c>
      <c r="T799" s="96" t="str">
        <f>IF(LEFT($V799,6)&lt;&gt;"",IF(COUNTIF(会員一覧!$E$4:$E$97,$V799),"メンバー",""),"")</f>
        <v/>
      </c>
      <c r="V799" s="150" t="str">
        <f t="shared" si="39"/>
        <v/>
      </c>
      <c r="W799" s="161" t="e">
        <f t="shared" si="40"/>
        <v>#VALUE!</v>
      </c>
    </row>
    <row r="800" spans="1:23">
      <c r="A800" s="94" t="str">
        <f t="shared" si="38"/>
        <v/>
      </c>
      <c r="B800" s="8"/>
      <c r="C800" s="152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S800" s="95" t="str">
        <f>IF(LEFT($V800,6)&lt;&gt;"",IF(COUNTIF(会員一覧!$E$4:$E$97,$V800),5,1),"")</f>
        <v/>
      </c>
      <c r="T800" s="96" t="str">
        <f>IF(LEFT($V800,6)&lt;&gt;"",IF(COUNTIF(会員一覧!$E$4:$E$97,$V800),"メンバー",""),"")</f>
        <v/>
      </c>
      <c r="V800" s="150" t="str">
        <f t="shared" si="39"/>
        <v/>
      </c>
      <c r="W800" s="161" t="e">
        <f t="shared" si="40"/>
        <v>#VALUE!</v>
      </c>
    </row>
    <row r="801" spans="1:23">
      <c r="A801" s="94" t="str">
        <f t="shared" si="38"/>
        <v/>
      </c>
      <c r="B801" s="8"/>
      <c r="C801" s="152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S801" s="95" t="str">
        <f>IF(LEFT($V801,6)&lt;&gt;"",IF(COUNTIF(会員一覧!$E$4:$E$97,$V801),5,1),"")</f>
        <v/>
      </c>
      <c r="T801" s="96" t="str">
        <f>IF(LEFT($V801,6)&lt;&gt;"",IF(COUNTIF(会員一覧!$E$4:$E$97,$V801),"メンバー",""),"")</f>
        <v/>
      </c>
      <c r="V801" s="150" t="str">
        <f t="shared" si="39"/>
        <v/>
      </c>
      <c r="W801" s="161" t="e">
        <f t="shared" si="40"/>
        <v>#VALUE!</v>
      </c>
    </row>
    <row r="802" spans="1:23">
      <c r="A802" s="94" t="str">
        <f t="shared" si="38"/>
        <v/>
      </c>
      <c r="B802" s="8"/>
      <c r="C802" s="152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S802" s="95" t="str">
        <f>IF(LEFT($V802,6)&lt;&gt;"",IF(COUNTIF(会員一覧!$E$4:$E$97,$V802),5,1),"")</f>
        <v/>
      </c>
      <c r="T802" s="96" t="str">
        <f>IF(LEFT($V802,6)&lt;&gt;"",IF(COUNTIF(会員一覧!$E$4:$E$97,$V802),"メンバー",""),"")</f>
        <v/>
      </c>
      <c r="V802" s="150" t="str">
        <f t="shared" si="39"/>
        <v/>
      </c>
      <c r="W802" s="161" t="e">
        <f t="shared" si="40"/>
        <v>#VALUE!</v>
      </c>
    </row>
    <row r="803" spans="1:23">
      <c r="A803" s="94" t="str">
        <f t="shared" si="38"/>
        <v/>
      </c>
      <c r="B803" s="8"/>
      <c r="C803" s="152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S803" s="95" t="str">
        <f>IF(LEFT($V803,6)&lt;&gt;"",IF(COUNTIF(会員一覧!$E$4:$E$97,$V803),5,1),"")</f>
        <v/>
      </c>
      <c r="T803" s="96" t="str">
        <f>IF(LEFT($V803,6)&lt;&gt;"",IF(COUNTIF(会員一覧!$E$4:$E$97,$V803),"メンバー",""),"")</f>
        <v/>
      </c>
      <c r="V803" s="150" t="str">
        <f t="shared" si="39"/>
        <v/>
      </c>
      <c r="W803" s="161" t="e">
        <f t="shared" si="40"/>
        <v>#VALUE!</v>
      </c>
    </row>
    <row r="804" spans="1:23">
      <c r="A804" s="94" t="str">
        <f t="shared" si="38"/>
        <v/>
      </c>
      <c r="B804" s="8"/>
      <c r="C804" s="152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S804" s="95" t="str">
        <f>IF(LEFT($V804,6)&lt;&gt;"",IF(COUNTIF(会員一覧!$E$4:$E$97,$V804),5,1),"")</f>
        <v/>
      </c>
      <c r="T804" s="96" t="str">
        <f>IF(LEFT($V804,6)&lt;&gt;"",IF(COUNTIF(会員一覧!$E$4:$E$97,$V804),"メンバー",""),"")</f>
        <v/>
      </c>
      <c r="V804" s="150" t="str">
        <f t="shared" si="39"/>
        <v/>
      </c>
      <c r="W804" s="161" t="e">
        <f t="shared" si="40"/>
        <v>#VALUE!</v>
      </c>
    </row>
    <row r="805" spans="1:23">
      <c r="A805" s="94" t="str">
        <f t="shared" si="38"/>
        <v/>
      </c>
      <c r="B805" s="8"/>
      <c r="C805" s="152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S805" s="95" t="str">
        <f>IF(LEFT($V805,6)&lt;&gt;"",IF(COUNTIF(会員一覧!$E$4:$E$97,$V805),5,1),"")</f>
        <v/>
      </c>
      <c r="T805" s="96" t="str">
        <f>IF(LEFT($V805,6)&lt;&gt;"",IF(COUNTIF(会員一覧!$E$4:$E$97,$V805),"メンバー",""),"")</f>
        <v/>
      </c>
      <c r="V805" s="150" t="str">
        <f t="shared" si="39"/>
        <v/>
      </c>
      <c r="W805" s="161" t="e">
        <f t="shared" si="40"/>
        <v>#VALUE!</v>
      </c>
    </row>
    <row r="806" spans="1:23">
      <c r="A806" s="94" t="str">
        <f t="shared" si="38"/>
        <v/>
      </c>
      <c r="B806" s="8"/>
      <c r="C806" s="152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S806" s="95" t="str">
        <f>IF(LEFT($V806,6)&lt;&gt;"",IF(COUNTIF(会員一覧!$E$4:$E$97,$V806),5,1),"")</f>
        <v/>
      </c>
      <c r="T806" s="96" t="str">
        <f>IF(LEFT($V806,6)&lt;&gt;"",IF(COUNTIF(会員一覧!$E$4:$E$97,$V806),"メンバー",""),"")</f>
        <v/>
      </c>
      <c r="V806" s="150" t="str">
        <f t="shared" si="39"/>
        <v/>
      </c>
      <c r="W806" s="161" t="e">
        <f t="shared" si="40"/>
        <v>#VALUE!</v>
      </c>
    </row>
    <row r="807" spans="1:23">
      <c r="A807" s="94" t="str">
        <f t="shared" si="38"/>
        <v/>
      </c>
      <c r="B807" s="8"/>
      <c r="C807" s="152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S807" s="95" t="str">
        <f>IF(LEFT($V807,6)&lt;&gt;"",IF(COUNTIF(会員一覧!$E$4:$E$97,$V807),5,1),"")</f>
        <v/>
      </c>
      <c r="T807" s="96" t="str">
        <f>IF(LEFT($V807,6)&lt;&gt;"",IF(COUNTIF(会員一覧!$E$4:$E$97,$V807),"メンバー",""),"")</f>
        <v/>
      </c>
      <c r="V807" s="150" t="str">
        <f t="shared" si="39"/>
        <v/>
      </c>
      <c r="W807" s="161" t="e">
        <f t="shared" si="40"/>
        <v>#VALUE!</v>
      </c>
    </row>
    <row r="808" spans="1:23">
      <c r="A808" s="94" t="str">
        <f t="shared" si="38"/>
        <v/>
      </c>
      <c r="B808" s="8"/>
      <c r="C808" s="152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S808" s="95" t="str">
        <f>IF(LEFT($V808,6)&lt;&gt;"",IF(COUNTIF(会員一覧!$E$4:$E$97,$V808),5,1),"")</f>
        <v/>
      </c>
      <c r="T808" s="96" t="str">
        <f>IF(LEFT($V808,6)&lt;&gt;"",IF(COUNTIF(会員一覧!$E$4:$E$97,$V808),"メンバー",""),"")</f>
        <v/>
      </c>
      <c r="V808" s="150" t="str">
        <f t="shared" si="39"/>
        <v/>
      </c>
      <c r="W808" s="161" t="e">
        <f t="shared" si="40"/>
        <v>#VALUE!</v>
      </c>
    </row>
    <row r="809" spans="1:23">
      <c r="A809" s="94" t="str">
        <f t="shared" si="38"/>
        <v/>
      </c>
      <c r="B809" s="8"/>
      <c r="C809" s="152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S809" s="95" t="str">
        <f>IF(LEFT($V809,6)&lt;&gt;"",IF(COUNTIF(会員一覧!$E$4:$E$97,$V809),5,1),"")</f>
        <v/>
      </c>
      <c r="T809" s="96" t="str">
        <f>IF(LEFT($V809,6)&lt;&gt;"",IF(COUNTIF(会員一覧!$E$4:$E$97,$V809),"メンバー",""),"")</f>
        <v/>
      </c>
      <c r="V809" s="150" t="str">
        <f t="shared" si="39"/>
        <v/>
      </c>
      <c r="W809" s="161" t="e">
        <f t="shared" si="40"/>
        <v>#VALUE!</v>
      </c>
    </row>
    <row r="810" spans="1:23">
      <c r="A810" s="94" t="str">
        <f t="shared" si="38"/>
        <v/>
      </c>
      <c r="B810" s="8"/>
      <c r="C810" s="152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S810" s="95" t="str">
        <f>IF(LEFT($V810,6)&lt;&gt;"",IF(COUNTIF(会員一覧!$E$4:$E$97,$V810),5,1),"")</f>
        <v/>
      </c>
      <c r="T810" s="96" t="str">
        <f>IF(LEFT($V810,6)&lt;&gt;"",IF(COUNTIF(会員一覧!$E$4:$E$97,$V810),"メンバー",""),"")</f>
        <v/>
      </c>
      <c r="V810" s="150" t="str">
        <f t="shared" si="39"/>
        <v/>
      </c>
      <c r="W810" s="161" t="e">
        <f t="shared" si="40"/>
        <v>#VALUE!</v>
      </c>
    </row>
    <row r="811" spans="1:23">
      <c r="A811" s="94" t="str">
        <f t="shared" si="38"/>
        <v/>
      </c>
      <c r="B811" s="8"/>
      <c r="C811" s="152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S811" s="95" t="str">
        <f>IF(LEFT($V811,6)&lt;&gt;"",IF(COUNTIF(会員一覧!$E$4:$E$97,$V811),5,1),"")</f>
        <v/>
      </c>
      <c r="T811" s="96" t="str">
        <f>IF(LEFT($V811,6)&lt;&gt;"",IF(COUNTIF(会員一覧!$E$4:$E$97,$V811),"メンバー",""),"")</f>
        <v/>
      </c>
      <c r="V811" s="150" t="str">
        <f t="shared" si="39"/>
        <v/>
      </c>
      <c r="W811" s="161" t="e">
        <f t="shared" si="40"/>
        <v>#VALUE!</v>
      </c>
    </row>
    <row r="812" spans="1:23">
      <c r="A812" s="94" t="str">
        <f t="shared" si="38"/>
        <v/>
      </c>
      <c r="B812" s="8"/>
      <c r="C812" s="152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S812" s="95" t="str">
        <f>IF(LEFT($V812,6)&lt;&gt;"",IF(COUNTIF(会員一覧!$E$4:$E$97,$V812),5,1),"")</f>
        <v/>
      </c>
      <c r="T812" s="96" t="str">
        <f>IF(LEFT($V812,6)&lt;&gt;"",IF(COUNTIF(会員一覧!$E$4:$E$97,$V812),"メンバー",""),"")</f>
        <v/>
      </c>
      <c r="V812" s="150" t="str">
        <f t="shared" si="39"/>
        <v/>
      </c>
      <c r="W812" s="161" t="e">
        <f t="shared" si="40"/>
        <v>#VALUE!</v>
      </c>
    </row>
    <row r="813" spans="1:23">
      <c r="A813" s="94" t="str">
        <f t="shared" si="38"/>
        <v/>
      </c>
      <c r="B813" s="8"/>
      <c r="C813" s="152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S813" s="95" t="str">
        <f>IF(LEFT($V813,6)&lt;&gt;"",IF(COUNTIF(会員一覧!$E$4:$E$97,$V813),5,1),"")</f>
        <v/>
      </c>
      <c r="T813" s="96" t="str">
        <f>IF(LEFT($V813,6)&lt;&gt;"",IF(COUNTIF(会員一覧!$E$4:$E$97,$V813),"メンバー",""),"")</f>
        <v/>
      </c>
      <c r="V813" s="150" t="str">
        <f t="shared" si="39"/>
        <v/>
      </c>
      <c r="W813" s="161" t="e">
        <f t="shared" si="40"/>
        <v>#VALUE!</v>
      </c>
    </row>
    <row r="814" spans="1:23">
      <c r="A814" s="94" t="str">
        <f t="shared" si="38"/>
        <v/>
      </c>
      <c r="B814" s="8"/>
      <c r="C814" s="152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S814" s="95" t="str">
        <f>IF(LEFT($V814,6)&lt;&gt;"",IF(COUNTIF(会員一覧!$E$4:$E$97,$V814),5,1),"")</f>
        <v/>
      </c>
      <c r="T814" s="96" t="str">
        <f>IF(LEFT($V814,6)&lt;&gt;"",IF(COUNTIF(会員一覧!$E$4:$E$97,$V814),"メンバー",""),"")</f>
        <v/>
      </c>
      <c r="V814" s="150" t="str">
        <f t="shared" si="39"/>
        <v/>
      </c>
      <c r="W814" s="161" t="e">
        <f t="shared" si="40"/>
        <v>#VALUE!</v>
      </c>
    </row>
    <row r="815" spans="1:23">
      <c r="A815" s="94" t="str">
        <f t="shared" si="38"/>
        <v/>
      </c>
      <c r="B815" s="8"/>
      <c r="C815" s="152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S815" s="95" t="str">
        <f>IF(LEFT($V815,6)&lt;&gt;"",IF(COUNTIF(会員一覧!$E$4:$E$97,$V815),5,1),"")</f>
        <v/>
      </c>
      <c r="T815" s="96" t="str">
        <f>IF(LEFT($V815,6)&lt;&gt;"",IF(COUNTIF(会員一覧!$E$4:$E$97,$V815),"メンバー",""),"")</f>
        <v/>
      </c>
      <c r="V815" s="150" t="str">
        <f t="shared" si="39"/>
        <v/>
      </c>
      <c r="W815" s="161" t="e">
        <f t="shared" si="40"/>
        <v>#VALUE!</v>
      </c>
    </row>
    <row r="816" spans="1:23">
      <c r="A816" s="94" t="str">
        <f t="shared" si="38"/>
        <v/>
      </c>
      <c r="B816" s="8"/>
      <c r="C816" s="152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S816" s="95" t="str">
        <f>IF(LEFT($V816,6)&lt;&gt;"",IF(COUNTIF(会員一覧!$E$4:$E$97,$V816),5,1),"")</f>
        <v/>
      </c>
      <c r="T816" s="96" t="str">
        <f>IF(LEFT($V816,6)&lt;&gt;"",IF(COUNTIF(会員一覧!$E$4:$E$97,$V816),"メンバー",""),"")</f>
        <v/>
      </c>
      <c r="V816" s="150" t="str">
        <f t="shared" si="39"/>
        <v/>
      </c>
      <c r="W816" s="161" t="e">
        <f t="shared" si="40"/>
        <v>#VALUE!</v>
      </c>
    </row>
    <row r="817" spans="1:23">
      <c r="A817" s="94" t="str">
        <f t="shared" si="38"/>
        <v/>
      </c>
      <c r="B817" s="8"/>
      <c r="C817" s="152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S817" s="95" t="str">
        <f>IF(LEFT($V817,6)&lt;&gt;"",IF(COUNTIF(会員一覧!$E$4:$E$97,$V817),5,1),"")</f>
        <v/>
      </c>
      <c r="T817" s="96" t="str">
        <f>IF(LEFT($V817,6)&lt;&gt;"",IF(COUNTIF(会員一覧!$E$4:$E$97,$V817),"メンバー",""),"")</f>
        <v/>
      </c>
      <c r="V817" s="150" t="str">
        <f t="shared" si="39"/>
        <v/>
      </c>
      <c r="W817" s="161" t="e">
        <f t="shared" si="40"/>
        <v>#VALUE!</v>
      </c>
    </row>
    <row r="818" spans="1:23">
      <c r="A818" s="94" t="str">
        <f t="shared" si="38"/>
        <v/>
      </c>
      <c r="B818" s="8"/>
      <c r="C818" s="152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S818" s="95" t="str">
        <f>IF(LEFT($V818,6)&lt;&gt;"",IF(COUNTIF(会員一覧!$E$4:$E$97,$V818),5,1),"")</f>
        <v/>
      </c>
      <c r="T818" s="96" t="str">
        <f>IF(LEFT($V818,6)&lt;&gt;"",IF(COUNTIF(会員一覧!$E$4:$E$97,$V818),"メンバー",""),"")</f>
        <v/>
      </c>
      <c r="V818" s="150" t="str">
        <f t="shared" si="39"/>
        <v/>
      </c>
      <c r="W818" s="161" t="e">
        <f t="shared" si="40"/>
        <v>#VALUE!</v>
      </c>
    </row>
    <row r="819" spans="1:23">
      <c r="A819" s="94" t="str">
        <f t="shared" si="38"/>
        <v/>
      </c>
      <c r="B819" s="8"/>
      <c r="C819" s="152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S819" s="95" t="str">
        <f>IF(LEFT($V819,6)&lt;&gt;"",IF(COUNTIF(会員一覧!$E$4:$E$97,$V819),5,1),"")</f>
        <v/>
      </c>
      <c r="T819" s="96" t="str">
        <f>IF(LEFT($V819,6)&lt;&gt;"",IF(COUNTIF(会員一覧!$E$4:$E$97,$V819),"メンバー",""),"")</f>
        <v/>
      </c>
      <c r="V819" s="150" t="str">
        <f t="shared" si="39"/>
        <v/>
      </c>
      <c r="W819" s="161" t="e">
        <f t="shared" si="40"/>
        <v>#VALUE!</v>
      </c>
    </row>
    <row r="820" spans="1:23">
      <c r="A820" s="94" t="str">
        <f t="shared" si="38"/>
        <v/>
      </c>
      <c r="B820" s="8"/>
      <c r="C820" s="152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S820" s="95" t="str">
        <f>IF(LEFT($V820,6)&lt;&gt;"",IF(COUNTIF(会員一覧!$E$4:$E$97,$V820),5,1),"")</f>
        <v/>
      </c>
      <c r="T820" s="96" t="str">
        <f>IF(LEFT($V820,6)&lt;&gt;"",IF(COUNTIF(会員一覧!$E$4:$E$97,$V820),"メンバー",""),"")</f>
        <v/>
      </c>
      <c r="V820" s="150" t="str">
        <f t="shared" si="39"/>
        <v/>
      </c>
      <c r="W820" s="161" t="e">
        <f t="shared" si="40"/>
        <v>#VALUE!</v>
      </c>
    </row>
    <row r="821" spans="1:23">
      <c r="A821" s="94" t="str">
        <f t="shared" si="38"/>
        <v/>
      </c>
      <c r="B821" s="8"/>
      <c r="C821" s="152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S821" s="95" t="str">
        <f>IF(LEFT($V821,6)&lt;&gt;"",IF(COUNTIF(会員一覧!$E$4:$E$97,$V821),5,1),"")</f>
        <v/>
      </c>
      <c r="T821" s="96" t="str">
        <f>IF(LEFT($V821,6)&lt;&gt;"",IF(COUNTIF(会員一覧!$E$4:$E$97,$V821),"メンバー",""),"")</f>
        <v/>
      </c>
      <c r="V821" s="150" t="str">
        <f t="shared" si="39"/>
        <v/>
      </c>
      <c r="W821" s="161" t="e">
        <f t="shared" si="40"/>
        <v>#VALUE!</v>
      </c>
    </row>
    <row r="822" spans="1:23">
      <c r="A822" s="94" t="str">
        <f t="shared" si="38"/>
        <v/>
      </c>
      <c r="B822" s="8"/>
      <c r="C822" s="152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S822" s="95" t="str">
        <f>IF(LEFT($V822,6)&lt;&gt;"",IF(COUNTIF(会員一覧!$E$4:$E$97,$V822),5,1),"")</f>
        <v/>
      </c>
      <c r="T822" s="96" t="str">
        <f>IF(LEFT($V822,6)&lt;&gt;"",IF(COUNTIF(会員一覧!$E$4:$E$97,$V822),"メンバー",""),"")</f>
        <v/>
      </c>
      <c r="V822" s="150" t="str">
        <f t="shared" si="39"/>
        <v/>
      </c>
      <c r="W822" s="161" t="e">
        <f t="shared" si="40"/>
        <v>#VALUE!</v>
      </c>
    </row>
    <row r="823" spans="1:23">
      <c r="A823" s="94" t="str">
        <f t="shared" si="38"/>
        <v/>
      </c>
      <c r="B823" s="8"/>
      <c r="C823" s="152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S823" s="95" t="str">
        <f>IF(LEFT($V823,6)&lt;&gt;"",IF(COUNTIF(会員一覧!$E$4:$E$97,$V823),5,1),"")</f>
        <v/>
      </c>
      <c r="T823" s="96" t="str">
        <f>IF(LEFT($V823,6)&lt;&gt;"",IF(COUNTIF(会員一覧!$E$4:$E$97,$V823),"メンバー",""),"")</f>
        <v/>
      </c>
      <c r="V823" s="150" t="str">
        <f t="shared" si="39"/>
        <v/>
      </c>
      <c r="W823" s="161" t="e">
        <f t="shared" si="40"/>
        <v>#VALUE!</v>
      </c>
    </row>
    <row r="824" spans="1:23">
      <c r="A824" s="94" t="str">
        <f t="shared" si="38"/>
        <v/>
      </c>
      <c r="B824" s="8"/>
      <c r="C824" s="152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S824" s="95" t="str">
        <f>IF(LEFT($V824,6)&lt;&gt;"",IF(COUNTIF(会員一覧!$E$4:$E$97,$V824),5,1),"")</f>
        <v/>
      </c>
      <c r="T824" s="96" t="str">
        <f>IF(LEFT($V824,6)&lt;&gt;"",IF(COUNTIF(会員一覧!$E$4:$E$97,$V824),"メンバー",""),"")</f>
        <v/>
      </c>
      <c r="V824" s="150" t="str">
        <f t="shared" si="39"/>
        <v/>
      </c>
      <c r="W824" s="161" t="e">
        <f t="shared" si="40"/>
        <v>#VALUE!</v>
      </c>
    </row>
    <row r="825" spans="1:23">
      <c r="A825" s="94" t="str">
        <f t="shared" si="38"/>
        <v/>
      </c>
      <c r="B825" s="8"/>
      <c r="C825" s="152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S825" s="95" t="str">
        <f>IF(LEFT($V825,6)&lt;&gt;"",IF(COUNTIF(会員一覧!$E$4:$E$97,$V825),5,1),"")</f>
        <v/>
      </c>
      <c r="T825" s="96" t="str">
        <f>IF(LEFT($V825,6)&lt;&gt;"",IF(COUNTIF(会員一覧!$E$4:$E$97,$V825),"メンバー",""),"")</f>
        <v/>
      </c>
      <c r="V825" s="150" t="str">
        <f t="shared" si="39"/>
        <v/>
      </c>
      <c r="W825" s="161" t="e">
        <f t="shared" si="40"/>
        <v>#VALUE!</v>
      </c>
    </row>
    <row r="826" spans="1:23">
      <c r="A826" s="94" t="str">
        <f t="shared" si="38"/>
        <v/>
      </c>
      <c r="B826" s="8"/>
      <c r="C826" s="152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S826" s="95" t="str">
        <f>IF(LEFT($V826,6)&lt;&gt;"",IF(COUNTIF(会員一覧!$E$4:$E$97,$V826),5,1),"")</f>
        <v/>
      </c>
      <c r="T826" s="96" t="str">
        <f>IF(LEFT($V826,6)&lt;&gt;"",IF(COUNTIF(会員一覧!$E$4:$E$97,$V826),"メンバー",""),"")</f>
        <v/>
      </c>
      <c r="V826" s="150" t="str">
        <f t="shared" si="39"/>
        <v/>
      </c>
      <c r="W826" s="161" t="e">
        <f t="shared" si="40"/>
        <v>#VALUE!</v>
      </c>
    </row>
    <row r="827" spans="1:23">
      <c r="A827" s="94" t="str">
        <f t="shared" si="38"/>
        <v/>
      </c>
      <c r="B827" s="8"/>
      <c r="C827" s="152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S827" s="95" t="str">
        <f>IF(LEFT($V827,6)&lt;&gt;"",IF(COUNTIF(会員一覧!$E$4:$E$97,$V827),5,1),"")</f>
        <v/>
      </c>
      <c r="T827" s="96" t="str">
        <f>IF(LEFT($V827,6)&lt;&gt;"",IF(COUNTIF(会員一覧!$E$4:$E$97,$V827),"メンバー",""),"")</f>
        <v/>
      </c>
      <c r="V827" s="150" t="str">
        <f t="shared" si="39"/>
        <v/>
      </c>
      <c r="W827" s="161" t="e">
        <f t="shared" si="40"/>
        <v>#VALUE!</v>
      </c>
    </row>
    <row r="828" spans="1:23">
      <c r="A828" s="94" t="str">
        <f t="shared" si="38"/>
        <v/>
      </c>
      <c r="B828" s="8"/>
      <c r="C828" s="152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S828" s="95" t="str">
        <f>IF(LEFT($V828,6)&lt;&gt;"",IF(COUNTIF(会員一覧!$E$4:$E$97,$V828),5,1),"")</f>
        <v/>
      </c>
      <c r="T828" s="96" t="str">
        <f>IF(LEFT($V828,6)&lt;&gt;"",IF(COUNTIF(会員一覧!$E$4:$E$97,$V828),"メンバー",""),"")</f>
        <v/>
      </c>
      <c r="V828" s="150" t="str">
        <f t="shared" si="39"/>
        <v/>
      </c>
      <c r="W828" s="161" t="e">
        <f t="shared" si="40"/>
        <v>#VALUE!</v>
      </c>
    </row>
    <row r="829" spans="1:23">
      <c r="A829" s="94" t="str">
        <f t="shared" si="38"/>
        <v/>
      </c>
      <c r="B829" s="8"/>
      <c r="C829" s="152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S829" s="95" t="str">
        <f>IF(LEFT($V829,6)&lt;&gt;"",IF(COUNTIF(会員一覧!$E$4:$E$97,$V829),5,1),"")</f>
        <v/>
      </c>
      <c r="T829" s="96" t="str">
        <f>IF(LEFT($V829,6)&lt;&gt;"",IF(COUNTIF(会員一覧!$E$4:$E$97,$V829),"メンバー",""),"")</f>
        <v/>
      </c>
      <c r="V829" s="150" t="str">
        <f t="shared" si="39"/>
        <v/>
      </c>
      <c r="W829" s="161" t="e">
        <f t="shared" si="40"/>
        <v>#VALUE!</v>
      </c>
    </row>
    <row r="830" spans="1:23">
      <c r="A830" s="94" t="str">
        <f t="shared" si="38"/>
        <v/>
      </c>
      <c r="B830" s="8"/>
      <c r="C830" s="152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S830" s="95" t="str">
        <f>IF(LEFT($V830,6)&lt;&gt;"",IF(COUNTIF(会員一覧!$E$4:$E$97,$V830),5,1),"")</f>
        <v/>
      </c>
      <c r="T830" s="96" t="str">
        <f>IF(LEFT($V830,6)&lt;&gt;"",IF(COUNTIF(会員一覧!$E$4:$E$97,$V830),"メンバー",""),"")</f>
        <v/>
      </c>
      <c r="V830" s="150" t="str">
        <f t="shared" si="39"/>
        <v/>
      </c>
      <c r="W830" s="161" t="e">
        <f t="shared" si="40"/>
        <v>#VALUE!</v>
      </c>
    </row>
    <row r="831" spans="1:23">
      <c r="A831" s="94" t="str">
        <f t="shared" si="38"/>
        <v/>
      </c>
      <c r="B831" s="8"/>
      <c r="C831" s="152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S831" s="95" t="str">
        <f>IF(LEFT($V831,6)&lt;&gt;"",IF(COUNTIF(会員一覧!$E$4:$E$97,$V831),5,1),"")</f>
        <v/>
      </c>
      <c r="T831" s="96" t="str">
        <f>IF(LEFT($V831,6)&lt;&gt;"",IF(COUNTIF(会員一覧!$E$4:$E$97,$V831),"メンバー",""),"")</f>
        <v/>
      </c>
      <c r="V831" s="150" t="str">
        <f t="shared" si="39"/>
        <v/>
      </c>
      <c r="W831" s="161" t="e">
        <f t="shared" si="40"/>
        <v>#VALUE!</v>
      </c>
    </row>
    <row r="832" spans="1:23">
      <c r="A832" s="94" t="str">
        <f t="shared" si="38"/>
        <v/>
      </c>
      <c r="B832" s="8"/>
      <c r="C832" s="152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S832" s="95" t="str">
        <f>IF(LEFT($V832,6)&lt;&gt;"",IF(COUNTIF(会員一覧!$E$4:$E$97,$V832),5,1),"")</f>
        <v/>
      </c>
      <c r="T832" s="96" t="str">
        <f>IF(LEFT($V832,6)&lt;&gt;"",IF(COUNTIF(会員一覧!$E$4:$E$97,$V832),"メンバー",""),"")</f>
        <v/>
      </c>
      <c r="V832" s="150" t="str">
        <f t="shared" si="39"/>
        <v/>
      </c>
      <c r="W832" s="161" t="e">
        <f t="shared" si="40"/>
        <v>#VALUE!</v>
      </c>
    </row>
    <row r="833" spans="1:23">
      <c r="A833" s="94" t="str">
        <f t="shared" si="38"/>
        <v/>
      </c>
      <c r="B833" s="8"/>
      <c r="C833" s="152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S833" s="95" t="str">
        <f>IF(LEFT($V833,6)&lt;&gt;"",IF(COUNTIF(会員一覧!$E$4:$E$97,$V833),5,1),"")</f>
        <v/>
      </c>
      <c r="T833" s="96" t="str">
        <f>IF(LEFT($V833,6)&lt;&gt;"",IF(COUNTIF(会員一覧!$E$4:$E$97,$V833),"メンバー",""),"")</f>
        <v/>
      </c>
      <c r="V833" s="150" t="str">
        <f t="shared" si="39"/>
        <v/>
      </c>
      <c r="W833" s="161" t="e">
        <f t="shared" si="40"/>
        <v>#VALUE!</v>
      </c>
    </row>
    <row r="834" spans="1:23">
      <c r="A834" s="94" t="str">
        <f t="shared" si="38"/>
        <v/>
      </c>
      <c r="B834" s="8"/>
      <c r="C834" s="152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S834" s="95" t="str">
        <f>IF(LEFT($V834,6)&lt;&gt;"",IF(COUNTIF(会員一覧!$E$4:$E$97,$V834),5,1),"")</f>
        <v/>
      </c>
      <c r="T834" s="96" t="str">
        <f>IF(LEFT($V834,6)&lt;&gt;"",IF(COUNTIF(会員一覧!$E$4:$E$97,$V834),"メンバー",""),"")</f>
        <v/>
      </c>
      <c r="V834" s="150" t="str">
        <f t="shared" si="39"/>
        <v/>
      </c>
      <c r="W834" s="161" t="e">
        <f t="shared" si="40"/>
        <v>#VALUE!</v>
      </c>
    </row>
    <row r="835" spans="1:23">
      <c r="A835" s="94" t="str">
        <f t="shared" si="38"/>
        <v/>
      </c>
      <c r="B835" s="8"/>
      <c r="C835" s="152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S835" s="95" t="str">
        <f>IF(LEFT($V835,6)&lt;&gt;"",IF(COUNTIF(会員一覧!$E$4:$E$97,$V835),5,1),"")</f>
        <v/>
      </c>
      <c r="T835" s="96" t="str">
        <f>IF(LEFT($V835,6)&lt;&gt;"",IF(COUNTIF(会員一覧!$E$4:$E$97,$V835),"メンバー",""),"")</f>
        <v/>
      </c>
      <c r="V835" s="150" t="str">
        <f t="shared" si="39"/>
        <v/>
      </c>
      <c r="W835" s="161" t="e">
        <f t="shared" si="40"/>
        <v>#VALUE!</v>
      </c>
    </row>
    <row r="836" spans="1:23">
      <c r="A836" s="94" t="str">
        <f t="shared" si="38"/>
        <v/>
      </c>
      <c r="B836" s="8"/>
      <c r="C836" s="152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S836" s="95" t="str">
        <f>IF(LEFT($V836,6)&lt;&gt;"",IF(COUNTIF(会員一覧!$E$4:$E$97,$V836),5,1),"")</f>
        <v/>
      </c>
      <c r="T836" s="96" t="str">
        <f>IF(LEFT($V836,6)&lt;&gt;"",IF(COUNTIF(会員一覧!$E$4:$E$97,$V836),"メンバー",""),"")</f>
        <v/>
      </c>
      <c r="V836" s="150" t="str">
        <f t="shared" si="39"/>
        <v/>
      </c>
      <c r="W836" s="161" t="e">
        <f t="shared" si="40"/>
        <v>#VALUE!</v>
      </c>
    </row>
    <row r="837" spans="1:23">
      <c r="A837" s="94" t="str">
        <f t="shared" si="38"/>
        <v/>
      </c>
      <c r="B837" s="8"/>
      <c r="C837" s="152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S837" s="95" t="str">
        <f>IF(LEFT($V837,6)&lt;&gt;"",IF(COUNTIF(会員一覧!$E$4:$E$97,$V837),5,1),"")</f>
        <v/>
      </c>
      <c r="T837" s="96" t="str">
        <f>IF(LEFT($V837,6)&lt;&gt;"",IF(COUNTIF(会員一覧!$E$4:$E$97,$V837),"メンバー",""),"")</f>
        <v/>
      </c>
      <c r="V837" s="150" t="str">
        <f t="shared" si="39"/>
        <v/>
      </c>
      <c r="W837" s="161" t="e">
        <f t="shared" si="40"/>
        <v>#VALUE!</v>
      </c>
    </row>
    <row r="838" spans="1:23">
      <c r="A838" s="94" t="str">
        <f t="shared" si="38"/>
        <v/>
      </c>
      <c r="B838" s="8"/>
      <c r="C838" s="152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S838" s="95" t="str">
        <f>IF(LEFT($V838,6)&lt;&gt;"",IF(COUNTIF(会員一覧!$E$4:$E$97,$V838),5,1),"")</f>
        <v/>
      </c>
      <c r="T838" s="96" t="str">
        <f>IF(LEFT($V838,6)&lt;&gt;"",IF(COUNTIF(会員一覧!$E$4:$E$97,$V838),"メンバー",""),"")</f>
        <v/>
      </c>
      <c r="V838" s="150" t="str">
        <f t="shared" si="39"/>
        <v/>
      </c>
      <c r="W838" s="161" t="e">
        <f t="shared" si="40"/>
        <v>#VALUE!</v>
      </c>
    </row>
    <row r="839" spans="1:23">
      <c r="A839" s="94" t="str">
        <f t="shared" si="38"/>
        <v/>
      </c>
      <c r="B839" s="8"/>
      <c r="C839" s="152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S839" s="95" t="str">
        <f>IF(LEFT($V839,6)&lt;&gt;"",IF(COUNTIF(会員一覧!$E$4:$E$97,$V839),5,1),"")</f>
        <v/>
      </c>
      <c r="T839" s="96" t="str">
        <f>IF(LEFT($V839,6)&lt;&gt;"",IF(COUNTIF(会員一覧!$E$4:$E$97,$V839),"メンバー",""),"")</f>
        <v/>
      </c>
      <c r="V839" s="150" t="str">
        <f t="shared" si="39"/>
        <v/>
      </c>
      <c r="W839" s="161" t="e">
        <f t="shared" si="40"/>
        <v>#VALUE!</v>
      </c>
    </row>
    <row r="840" spans="1:23">
      <c r="A840" s="94" t="str">
        <f t="shared" si="38"/>
        <v/>
      </c>
      <c r="B840" s="8"/>
      <c r="C840" s="152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S840" s="95" t="str">
        <f>IF(LEFT($V840,6)&lt;&gt;"",IF(COUNTIF(会員一覧!$E$4:$E$97,$V840),5,1),"")</f>
        <v/>
      </c>
      <c r="T840" s="96" t="str">
        <f>IF(LEFT($V840,6)&lt;&gt;"",IF(COUNTIF(会員一覧!$E$4:$E$97,$V840),"メンバー",""),"")</f>
        <v/>
      </c>
      <c r="V840" s="150" t="str">
        <f t="shared" si="39"/>
        <v/>
      </c>
      <c r="W840" s="161" t="e">
        <f t="shared" si="40"/>
        <v>#VALUE!</v>
      </c>
    </row>
    <row r="841" spans="1:23">
      <c r="A841" s="94" t="str">
        <f t="shared" si="38"/>
        <v/>
      </c>
      <c r="B841" s="8"/>
      <c r="C841" s="152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S841" s="95" t="str">
        <f>IF(LEFT($V841,6)&lt;&gt;"",IF(COUNTIF(会員一覧!$E$4:$E$97,$V841),5,1),"")</f>
        <v/>
      </c>
      <c r="T841" s="96" t="str">
        <f>IF(LEFT($V841,6)&lt;&gt;"",IF(COUNTIF(会員一覧!$E$4:$E$97,$V841),"メンバー",""),"")</f>
        <v/>
      </c>
      <c r="V841" s="150" t="str">
        <f t="shared" si="39"/>
        <v/>
      </c>
      <c r="W841" s="161" t="e">
        <f t="shared" si="40"/>
        <v>#VALUE!</v>
      </c>
    </row>
    <row r="842" spans="1:23">
      <c r="A842" s="94" t="str">
        <f t="shared" si="38"/>
        <v/>
      </c>
      <c r="B842" s="8"/>
      <c r="C842" s="152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S842" s="95" t="str">
        <f>IF(LEFT($V842,6)&lt;&gt;"",IF(COUNTIF(会員一覧!$E$4:$E$97,$V842),5,1),"")</f>
        <v/>
      </c>
      <c r="T842" s="96" t="str">
        <f>IF(LEFT($V842,6)&lt;&gt;"",IF(COUNTIF(会員一覧!$E$4:$E$97,$V842),"メンバー",""),"")</f>
        <v/>
      </c>
      <c r="V842" s="150" t="str">
        <f t="shared" si="39"/>
        <v/>
      </c>
      <c r="W842" s="161" t="e">
        <f t="shared" si="40"/>
        <v>#VALUE!</v>
      </c>
    </row>
    <row r="843" spans="1:23">
      <c r="A843" s="94" t="str">
        <f t="shared" ref="A843:A906" si="41">IF($V843&lt;&gt;"",IF(COUNTIF($V$10:$V$930,$V843)&gt;1,"重複",""),"")</f>
        <v/>
      </c>
      <c r="B843" s="8"/>
      <c r="C843" s="152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S843" s="95" t="str">
        <f>IF(LEFT($V843,6)&lt;&gt;"",IF(COUNTIF(会員一覧!$E$4:$E$97,$V843),5,1),"")</f>
        <v/>
      </c>
      <c r="T843" s="96" t="str">
        <f>IF(LEFT($V843,6)&lt;&gt;"",IF(COUNTIF(会員一覧!$E$4:$E$97,$V843),"メンバー",""),"")</f>
        <v/>
      </c>
      <c r="V843" s="150" t="str">
        <f t="shared" ref="V843:V906" si="42">LEFT(B843,6)</f>
        <v/>
      </c>
      <c r="W843" s="161" t="e">
        <f t="shared" ref="W843:W906" si="43">ASC(G843)+0</f>
        <v>#VALUE!</v>
      </c>
    </row>
    <row r="844" spans="1:23">
      <c r="A844" s="94" t="str">
        <f t="shared" si="41"/>
        <v/>
      </c>
      <c r="B844" s="8"/>
      <c r="C844" s="152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S844" s="95" t="str">
        <f>IF(LEFT($V844,6)&lt;&gt;"",IF(COUNTIF(会員一覧!$E$4:$E$97,$V844),5,1),"")</f>
        <v/>
      </c>
      <c r="T844" s="96" t="str">
        <f>IF(LEFT($V844,6)&lt;&gt;"",IF(COUNTIF(会員一覧!$E$4:$E$97,$V844),"メンバー",""),"")</f>
        <v/>
      </c>
      <c r="V844" s="150" t="str">
        <f t="shared" si="42"/>
        <v/>
      </c>
      <c r="W844" s="161" t="e">
        <f t="shared" si="43"/>
        <v>#VALUE!</v>
      </c>
    </row>
    <row r="845" spans="1:23">
      <c r="A845" s="94" t="str">
        <f t="shared" si="41"/>
        <v/>
      </c>
      <c r="B845" s="8"/>
      <c r="C845" s="152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S845" s="95" t="str">
        <f>IF(LEFT($V845,6)&lt;&gt;"",IF(COUNTIF(会員一覧!$E$4:$E$97,$V845),5,1),"")</f>
        <v/>
      </c>
      <c r="T845" s="96" t="str">
        <f>IF(LEFT($V845,6)&lt;&gt;"",IF(COUNTIF(会員一覧!$E$4:$E$97,$V845),"メンバー",""),"")</f>
        <v/>
      </c>
      <c r="V845" s="150" t="str">
        <f t="shared" si="42"/>
        <v/>
      </c>
      <c r="W845" s="161" t="e">
        <f t="shared" si="43"/>
        <v>#VALUE!</v>
      </c>
    </row>
    <row r="846" spans="1:23">
      <c r="A846" s="94" t="str">
        <f t="shared" si="41"/>
        <v/>
      </c>
      <c r="B846" s="8"/>
      <c r="C846" s="152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S846" s="95" t="str">
        <f>IF(LEFT($V846,6)&lt;&gt;"",IF(COUNTIF(会員一覧!$E$4:$E$97,$V846),5,1),"")</f>
        <v/>
      </c>
      <c r="T846" s="96" t="str">
        <f>IF(LEFT($V846,6)&lt;&gt;"",IF(COUNTIF(会員一覧!$E$4:$E$97,$V846),"メンバー",""),"")</f>
        <v/>
      </c>
      <c r="V846" s="150" t="str">
        <f t="shared" si="42"/>
        <v/>
      </c>
      <c r="W846" s="161" t="e">
        <f t="shared" si="43"/>
        <v>#VALUE!</v>
      </c>
    </row>
    <row r="847" spans="1:23">
      <c r="A847" s="94" t="str">
        <f t="shared" si="41"/>
        <v/>
      </c>
      <c r="B847" s="8"/>
      <c r="C847" s="152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S847" s="95" t="str">
        <f>IF(LEFT($V847,6)&lt;&gt;"",IF(COUNTIF(会員一覧!$E$4:$E$97,$V847),5,1),"")</f>
        <v/>
      </c>
      <c r="T847" s="96" t="str">
        <f>IF(LEFT($V847,6)&lt;&gt;"",IF(COUNTIF(会員一覧!$E$4:$E$97,$V847),"メンバー",""),"")</f>
        <v/>
      </c>
      <c r="V847" s="150" t="str">
        <f t="shared" si="42"/>
        <v/>
      </c>
      <c r="W847" s="161" t="e">
        <f t="shared" si="43"/>
        <v>#VALUE!</v>
      </c>
    </row>
    <row r="848" spans="1:23">
      <c r="A848" s="94" t="str">
        <f t="shared" si="41"/>
        <v/>
      </c>
      <c r="B848" s="8"/>
      <c r="C848" s="152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S848" s="95" t="str">
        <f>IF(LEFT($V848,6)&lt;&gt;"",IF(COUNTIF(会員一覧!$E$4:$E$97,$V848),5,1),"")</f>
        <v/>
      </c>
      <c r="T848" s="96" t="str">
        <f>IF(LEFT($V848,6)&lt;&gt;"",IF(COUNTIF(会員一覧!$E$4:$E$97,$V848),"メンバー",""),"")</f>
        <v/>
      </c>
      <c r="V848" s="150" t="str">
        <f t="shared" si="42"/>
        <v/>
      </c>
      <c r="W848" s="161" t="e">
        <f t="shared" si="43"/>
        <v>#VALUE!</v>
      </c>
    </row>
    <row r="849" spans="1:23">
      <c r="A849" s="94" t="str">
        <f t="shared" si="41"/>
        <v/>
      </c>
      <c r="B849" s="8"/>
      <c r="C849" s="152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S849" s="95" t="str">
        <f>IF(LEFT($V849,6)&lt;&gt;"",IF(COUNTIF(会員一覧!$E$4:$E$97,$V849),5,1),"")</f>
        <v/>
      </c>
      <c r="T849" s="96" t="str">
        <f>IF(LEFT($V849,6)&lt;&gt;"",IF(COUNTIF(会員一覧!$E$4:$E$97,$V849),"メンバー",""),"")</f>
        <v/>
      </c>
      <c r="V849" s="150" t="str">
        <f t="shared" si="42"/>
        <v/>
      </c>
      <c r="W849" s="161" t="e">
        <f t="shared" si="43"/>
        <v>#VALUE!</v>
      </c>
    </row>
    <row r="850" spans="1:23">
      <c r="A850" s="94" t="str">
        <f t="shared" si="41"/>
        <v/>
      </c>
      <c r="B850" s="8"/>
      <c r="C850" s="152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S850" s="95" t="str">
        <f>IF(LEFT($V850,6)&lt;&gt;"",IF(COUNTIF(会員一覧!$E$4:$E$97,$V850),5,1),"")</f>
        <v/>
      </c>
      <c r="T850" s="96" t="str">
        <f>IF(LEFT($V850,6)&lt;&gt;"",IF(COUNTIF(会員一覧!$E$4:$E$97,$V850),"メンバー",""),"")</f>
        <v/>
      </c>
      <c r="V850" s="150" t="str">
        <f t="shared" si="42"/>
        <v/>
      </c>
      <c r="W850" s="161" t="e">
        <f t="shared" si="43"/>
        <v>#VALUE!</v>
      </c>
    </row>
    <row r="851" spans="1:23">
      <c r="A851" s="94" t="str">
        <f t="shared" si="41"/>
        <v/>
      </c>
      <c r="B851" s="8"/>
      <c r="C851" s="152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S851" s="95" t="str">
        <f>IF(LEFT($V851,6)&lt;&gt;"",IF(COUNTIF(会員一覧!$E$4:$E$97,$V851),5,1),"")</f>
        <v/>
      </c>
      <c r="T851" s="96" t="str">
        <f>IF(LEFT($V851,6)&lt;&gt;"",IF(COUNTIF(会員一覧!$E$4:$E$97,$V851),"メンバー",""),"")</f>
        <v/>
      </c>
      <c r="V851" s="150" t="str">
        <f t="shared" si="42"/>
        <v/>
      </c>
      <c r="W851" s="161" t="e">
        <f t="shared" si="43"/>
        <v>#VALUE!</v>
      </c>
    </row>
    <row r="852" spans="1:23">
      <c r="A852" s="94" t="str">
        <f t="shared" si="41"/>
        <v/>
      </c>
      <c r="B852" s="8"/>
      <c r="C852" s="152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S852" s="95" t="str">
        <f>IF(LEFT($V852,6)&lt;&gt;"",IF(COUNTIF(会員一覧!$E$4:$E$97,$V852),5,1),"")</f>
        <v/>
      </c>
      <c r="T852" s="96" t="str">
        <f>IF(LEFT($V852,6)&lt;&gt;"",IF(COUNTIF(会員一覧!$E$4:$E$97,$V852),"メンバー",""),"")</f>
        <v/>
      </c>
      <c r="V852" s="150" t="str">
        <f t="shared" si="42"/>
        <v/>
      </c>
      <c r="W852" s="161" t="e">
        <f t="shared" si="43"/>
        <v>#VALUE!</v>
      </c>
    </row>
    <row r="853" spans="1:23">
      <c r="A853" s="94" t="str">
        <f t="shared" si="41"/>
        <v/>
      </c>
      <c r="B853" s="8"/>
      <c r="C853" s="152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S853" s="95" t="str">
        <f>IF(LEFT($V853,6)&lt;&gt;"",IF(COUNTIF(会員一覧!$E$4:$E$97,$V853),5,1),"")</f>
        <v/>
      </c>
      <c r="T853" s="96" t="str">
        <f>IF(LEFT($V853,6)&lt;&gt;"",IF(COUNTIF(会員一覧!$E$4:$E$97,$V853),"メンバー",""),"")</f>
        <v/>
      </c>
      <c r="V853" s="150" t="str">
        <f t="shared" si="42"/>
        <v/>
      </c>
      <c r="W853" s="161" t="e">
        <f t="shared" si="43"/>
        <v>#VALUE!</v>
      </c>
    </row>
    <row r="854" spans="1:23">
      <c r="A854" s="94" t="str">
        <f t="shared" si="41"/>
        <v/>
      </c>
      <c r="B854" s="8"/>
      <c r="C854" s="152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S854" s="95" t="str">
        <f>IF(LEFT($V854,6)&lt;&gt;"",IF(COUNTIF(会員一覧!$E$4:$E$97,$V854),5,1),"")</f>
        <v/>
      </c>
      <c r="T854" s="96" t="str">
        <f>IF(LEFT($V854,6)&lt;&gt;"",IF(COUNTIF(会員一覧!$E$4:$E$97,$V854),"メンバー",""),"")</f>
        <v/>
      </c>
      <c r="V854" s="150" t="str">
        <f t="shared" si="42"/>
        <v/>
      </c>
      <c r="W854" s="161" t="e">
        <f t="shared" si="43"/>
        <v>#VALUE!</v>
      </c>
    </row>
    <row r="855" spans="1:23">
      <c r="A855" s="94" t="str">
        <f t="shared" si="41"/>
        <v/>
      </c>
      <c r="B855" s="8"/>
      <c r="C855" s="152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S855" s="95" t="str">
        <f>IF(LEFT($V855,6)&lt;&gt;"",IF(COUNTIF(会員一覧!$E$4:$E$97,$V855),5,1),"")</f>
        <v/>
      </c>
      <c r="T855" s="96" t="str">
        <f>IF(LEFT($V855,6)&lt;&gt;"",IF(COUNTIF(会員一覧!$E$4:$E$97,$V855),"メンバー",""),"")</f>
        <v/>
      </c>
      <c r="V855" s="150" t="str">
        <f t="shared" si="42"/>
        <v/>
      </c>
      <c r="W855" s="161" t="e">
        <f t="shared" si="43"/>
        <v>#VALUE!</v>
      </c>
    </row>
    <row r="856" spans="1:23">
      <c r="A856" s="94" t="str">
        <f t="shared" si="41"/>
        <v/>
      </c>
      <c r="B856" s="8"/>
      <c r="C856" s="152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S856" s="95" t="str">
        <f>IF(LEFT($V856,6)&lt;&gt;"",IF(COUNTIF(会員一覧!$E$4:$E$97,$V856),5,1),"")</f>
        <v/>
      </c>
      <c r="T856" s="96" t="str">
        <f>IF(LEFT($V856,6)&lt;&gt;"",IF(COUNTIF(会員一覧!$E$4:$E$97,$V856),"メンバー",""),"")</f>
        <v/>
      </c>
      <c r="V856" s="150" t="str">
        <f t="shared" si="42"/>
        <v/>
      </c>
      <c r="W856" s="161" t="e">
        <f t="shared" si="43"/>
        <v>#VALUE!</v>
      </c>
    </row>
    <row r="857" spans="1:23">
      <c r="A857" s="94" t="str">
        <f t="shared" si="41"/>
        <v/>
      </c>
      <c r="B857" s="8"/>
      <c r="C857" s="152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S857" s="95" t="str">
        <f>IF(LEFT($V857,6)&lt;&gt;"",IF(COUNTIF(会員一覧!$E$4:$E$97,$V857),5,1),"")</f>
        <v/>
      </c>
      <c r="T857" s="96" t="str">
        <f>IF(LEFT($V857,6)&lt;&gt;"",IF(COUNTIF(会員一覧!$E$4:$E$97,$V857),"メンバー",""),"")</f>
        <v/>
      </c>
      <c r="V857" s="150" t="str">
        <f t="shared" si="42"/>
        <v/>
      </c>
      <c r="W857" s="161" t="e">
        <f t="shared" si="43"/>
        <v>#VALUE!</v>
      </c>
    </row>
    <row r="858" spans="1:23">
      <c r="A858" s="94" t="str">
        <f t="shared" si="41"/>
        <v/>
      </c>
      <c r="B858" s="8"/>
      <c r="C858" s="152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S858" s="95" t="str">
        <f>IF(LEFT($V858,6)&lt;&gt;"",IF(COUNTIF(会員一覧!$E$4:$E$97,$V858),5,1),"")</f>
        <v/>
      </c>
      <c r="T858" s="96" t="str">
        <f>IF(LEFT($V858,6)&lt;&gt;"",IF(COUNTIF(会員一覧!$E$4:$E$97,$V858),"メンバー",""),"")</f>
        <v/>
      </c>
      <c r="V858" s="150" t="str">
        <f t="shared" si="42"/>
        <v/>
      </c>
      <c r="W858" s="161" t="e">
        <f t="shared" si="43"/>
        <v>#VALUE!</v>
      </c>
    </row>
    <row r="859" spans="1:23">
      <c r="A859" s="94" t="str">
        <f t="shared" si="41"/>
        <v/>
      </c>
      <c r="B859" s="8"/>
      <c r="C859" s="152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S859" s="95" t="str">
        <f>IF(LEFT($V859,6)&lt;&gt;"",IF(COUNTIF(会員一覧!$E$4:$E$97,$V859),5,1),"")</f>
        <v/>
      </c>
      <c r="T859" s="96" t="str">
        <f>IF(LEFT($V859,6)&lt;&gt;"",IF(COUNTIF(会員一覧!$E$4:$E$97,$V859),"メンバー",""),"")</f>
        <v/>
      </c>
      <c r="V859" s="150" t="str">
        <f t="shared" si="42"/>
        <v/>
      </c>
      <c r="W859" s="161" t="e">
        <f t="shared" si="43"/>
        <v>#VALUE!</v>
      </c>
    </row>
    <row r="860" spans="1:23">
      <c r="A860" s="94" t="str">
        <f t="shared" si="41"/>
        <v/>
      </c>
      <c r="B860" s="8"/>
      <c r="C860" s="152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S860" s="95" t="str">
        <f>IF(LEFT($V860,6)&lt;&gt;"",IF(COUNTIF(会員一覧!$E$4:$E$97,$V860),5,1),"")</f>
        <v/>
      </c>
      <c r="T860" s="96" t="str">
        <f>IF(LEFT($V860,6)&lt;&gt;"",IF(COUNTIF(会員一覧!$E$4:$E$97,$V860),"メンバー",""),"")</f>
        <v/>
      </c>
      <c r="V860" s="150" t="str">
        <f t="shared" si="42"/>
        <v/>
      </c>
      <c r="W860" s="161" t="e">
        <f t="shared" si="43"/>
        <v>#VALUE!</v>
      </c>
    </row>
    <row r="861" spans="1:23">
      <c r="A861" s="94" t="str">
        <f t="shared" si="41"/>
        <v/>
      </c>
      <c r="B861" s="8"/>
      <c r="C861" s="152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S861" s="95" t="str">
        <f>IF(LEFT($V861,6)&lt;&gt;"",IF(COUNTIF(会員一覧!$E$4:$E$97,$V861),5,1),"")</f>
        <v/>
      </c>
      <c r="T861" s="96" t="str">
        <f>IF(LEFT($V861,6)&lt;&gt;"",IF(COUNTIF(会員一覧!$E$4:$E$97,$V861),"メンバー",""),"")</f>
        <v/>
      </c>
      <c r="V861" s="150" t="str">
        <f t="shared" si="42"/>
        <v/>
      </c>
      <c r="W861" s="161" t="e">
        <f t="shared" si="43"/>
        <v>#VALUE!</v>
      </c>
    </row>
    <row r="862" spans="1:23">
      <c r="A862" s="94" t="str">
        <f t="shared" si="41"/>
        <v/>
      </c>
      <c r="B862" s="8"/>
      <c r="C862" s="152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S862" s="95" t="str">
        <f>IF(LEFT($V862,6)&lt;&gt;"",IF(COUNTIF(会員一覧!$E$4:$E$97,$V862),5,1),"")</f>
        <v/>
      </c>
      <c r="T862" s="96" t="str">
        <f>IF(LEFT($V862,6)&lt;&gt;"",IF(COUNTIF(会員一覧!$E$4:$E$97,$V862),"メンバー",""),"")</f>
        <v/>
      </c>
      <c r="V862" s="150" t="str">
        <f t="shared" si="42"/>
        <v/>
      </c>
      <c r="W862" s="161" t="e">
        <f t="shared" si="43"/>
        <v>#VALUE!</v>
      </c>
    </row>
    <row r="863" spans="1:23">
      <c r="A863" s="94" t="str">
        <f t="shared" si="41"/>
        <v/>
      </c>
      <c r="B863" s="8"/>
      <c r="C863" s="152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S863" s="95" t="str">
        <f>IF(LEFT($V863,6)&lt;&gt;"",IF(COUNTIF(会員一覧!$E$4:$E$97,$V863),5,1),"")</f>
        <v/>
      </c>
      <c r="T863" s="96" t="str">
        <f>IF(LEFT($V863,6)&lt;&gt;"",IF(COUNTIF(会員一覧!$E$4:$E$97,$V863),"メンバー",""),"")</f>
        <v/>
      </c>
      <c r="V863" s="150" t="str">
        <f t="shared" si="42"/>
        <v/>
      </c>
      <c r="W863" s="161" t="e">
        <f t="shared" si="43"/>
        <v>#VALUE!</v>
      </c>
    </row>
    <row r="864" spans="1:23">
      <c r="A864" s="94" t="str">
        <f t="shared" si="41"/>
        <v/>
      </c>
      <c r="B864" s="8"/>
      <c r="C864" s="152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S864" s="95" t="str">
        <f>IF(LEFT($V864,6)&lt;&gt;"",IF(COUNTIF(会員一覧!$E$4:$E$97,$V864),5,1),"")</f>
        <v/>
      </c>
      <c r="T864" s="96" t="str">
        <f>IF(LEFT($V864,6)&lt;&gt;"",IF(COUNTIF(会員一覧!$E$4:$E$97,$V864),"メンバー",""),"")</f>
        <v/>
      </c>
      <c r="V864" s="150" t="str">
        <f t="shared" si="42"/>
        <v/>
      </c>
      <c r="W864" s="161" t="e">
        <f t="shared" si="43"/>
        <v>#VALUE!</v>
      </c>
    </row>
    <row r="865" spans="1:23">
      <c r="A865" s="94" t="str">
        <f t="shared" si="41"/>
        <v/>
      </c>
      <c r="B865" s="8"/>
      <c r="C865" s="152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S865" s="95" t="str">
        <f>IF(LEFT($V865,6)&lt;&gt;"",IF(COUNTIF(会員一覧!$E$4:$E$97,$V865),5,1),"")</f>
        <v/>
      </c>
      <c r="T865" s="96" t="str">
        <f>IF(LEFT($V865,6)&lt;&gt;"",IF(COUNTIF(会員一覧!$E$4:$E$97,$V865),"メンバー",""),"")</f>
        <v/>
      </c>
      <c r="V865" s="150" t="str">
        <f t="shared" si="42"/>
        <v/>
      </c>
      <c r="W865" s="161" t="e">
        <f t="shared" si="43"/>
        <v>#VALUE!</v>
      </c>
    </row>
    <row r="866" spans="1:23">
      <c r="A866" s="94" t="str">
        <f t="shared" si="41"/>
        <v/>
      </c>
      <c r="B866" s="8"/>
      <c r="C866" s="152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S866" s="95" t="str">
        <f>IF(LEFT($V866,6)&lt;&gt;"",IF(COUNTIF(会員一覧!$E$4:$E$97,$V866),5,1),"")</f>
        <v/>
      </c>
      <c r="T866" s="96" t="str">
        <f>IF(LEFT($V866,6)&lt;&gt;"",IF(COUNTIF(会員一覧!$E$4:$E$97,$V866),"メンバー",""),"")</f>
        <v/>
      </c>
      <c r="V866" s="150" t="str">
        <f t="shared" si="42"/>
        <v/>
      </c>
      <c r="W866" s="161" t="e">
        <f t="shared" si="43"/>
        <v>#VALUE!</v>
      </c>
    </row>
    <row r="867" spans="1:23">
      <c r="A867" s="94" t="str">
        <f t="shared" si="41"/>
        <v/>
      </c>
      <c r="B867" s="8"/>
      <c r="C867" s="152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S867" s="95" t="str">
        <f>IF(LEFT($V867,6)&lt;&gt;"",IF(COUNTIF(会員一覧!$E$4:$E$97,$V867),5,1),"")</f>
        <v/>
      </c>
      <c r="T867" s="96" t="str">
        <f>IF(LEFT($V867,6)&lt;&gt;"",IF(COUNTIF(会員一覧!$E$4:$E$97,$V867),"メンバー",""),"")</f>
        <v/>
      </c>
      <c r="V867" s="150" t="str">
        <f t="shared" si="42"/>
        <v/>
      </c>
      <c r="W867" s="161" t="e">
        <f t="shared" si="43"/>
        <v>#VALUE!</v>
      </c>
    </row>
    <row r="868" spans="1:23">
      <c r="A868" s="94" t="str">
        <f t="shared" si="41"/>
        <v/>
      </c>
      <c r="B868" s="8"/>
      <c r="C868" s="152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S868" s="95" t="str">
        <f>IF(LEFT($V868,6)&lt;&gt;"",IF(COUNTIF(会員一覧!$E$4:$E$97,$V868),5,1),"")</f>
        <v/>
      </c>
      <c r="T868" s="96" t="str">
        <f>IF(LEFT($V868,6)&lt;&gt;"",IF(COUNTIF(会員一覧!$E$4:$E$97,$V868),"メンバー",""),"")</f>
        <v/>
      </c>
      <c r="V868" s="150" t="str">
        <f t="shared" si="42"/>
        <v/>
      </c>
      <c r="W868" s="161" t="e">
        <f t="shared" si="43"/>
        <v>#VALUE!</v>
      </c>
    </row>
    <row r="869" spans="1:23">
      <c r="A869" s="94" t="str">
        <f t="shared" si="41"/>
        <v/>
      </c>
      <c r="B869" s="8"/>
      <c r="C869" s="152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S869" s="95" t="str">
        <f>IF(LEFT($V869,6)&lt;&gt;"",IF(COUNTIF(会員一覧!$E$4:$E$97,$V869),5,1),"")</f>
        <v/>
      </c>
      <c r="T869" s="96" t="str">
        <f>IF(LEFT($V869,6)&lt;&gt;"",IF(COUNTIF(会員一覧!$E$4:$E$97,$V869),"メンバー",""),"")</f>
        <v/>
      </c>
      <c r="V869" s="150" t="str">
        <f t="shared" si="42"/>
        <v/>
      </c>
      <c r="W869" s="161" t="e">
        <f t="shared" si="43"/>
        <v>#VALUE!</v>
      </c>
    </row>
    <row r="870" spans="1:23">
      <c r="A870" s="94" t="str">
        <f t="shared" si="41"/>
        <v/>
      </c>
      <c r="B870" s="8"/>
      <c r="C870" s="152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S870" s="95" t="str">
        <f>IF(LEFT($V870,6)&lt;&gt;"",IF(COUNTIF(会員一覧!$E$4:$E$97,$V870),5,1),"")</f>
        <v/>
      </c>
      <c r="T870" s="96" t="str">
        <f>IF(LEFT($V870,6)&lt;&gt;"",IF(COUNTIF(会員一覧!$E$4:$E$97,$V870),"メンバー",""),"")</f>
        <v/>
      </c>
      <c r="V870" s="150" t="str">
        <f t="shared" si="42"/>
        <v/>
      </c>
      <c r="W870" s="161" t="e">
        <f t="shared" si="43"/>
        <v>#VALUE!</v>
      </c>
    </row>
    <row r="871" spans="1:23">
      <c r="A871" s="94" t="str">
        <f t="shared" si="41"/>
        <v/>
      </c>
      <c r="B871" s="8"/>
      <c r="C871" s="152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S871" s="95" t="str">
        <f>IF(LEFT($V871,6)&lt;&gt;"",IF(COUNTIF(会員一覧!$E$4:$E$97,$V871),5,1),"")</f>
        <v/>
      </c>
      <c r="T871" s="96" t="str">
        <f>IF(LEFT($V871,6)&lt;&gt;"",IF(COUNTIF(会員一覧!$E$4:$E$97,$V871),"メンバー",""),"")</f>
        <v/>
      </c>
      <c r="V871" s="150" t="str">
        <f t="shared" si="42"/>
        <v/>
      </c>
      <c r="W871" s="161" t="e">
        <f t="shared" si="43"/>
        <v>#VALUE!</v>
      </c>
    </row>
    <row r="872" spans="1:23">
      <c r="A872" s="94" t="str">
        <f t="shared" si="41"/>
        <v/>
      </c>
      <c r="B872" s="8"/>
      <c r="C872" s="152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S872" s="95" t="str">
        <f>IF(LEFT($V872,6)&lt;&gt;"",IF(COUNTIF(会員一覧!$E$4:$E$97,$V872),5,1),"")</f>
        <v/>
      </c>
      <c r="T872" s="96" t="str">
        <f>IF(LEFT($V872,6)&lt;&gt;"",IF(COUNTIF(会員一覧!$E$4:$E$97,$V872),"メンバー",""),"")</f>
        <v/>
      </c>
      <c r="V872" s="150" t="str">
        <f t="shared" si="42"/>
        <v/>
      </c>
      <c r="W872" s="161" t="e">
        <f t="shared" si="43"/>
        <v>#VALUE!</v>
      </c>
    </row>
    <row r="873" spans="1:23">
      <c r="A873" s="94" t="str">
        <f t="shared" si="41"/>
        <v/>
      </c>
      <c r="B873" s="8"/>
      <c r="C873" s="152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S873" s="95" t="str">
        <f>IF(LEFT($V873,6)&lt;&gt;"",IF(COUNTIF(会員一覧!$E$4:$E$97,$V873),5,1),"")</f>
        <v/>
      </c>
      <c r="T873" s="96" t="str">
        <f>IF(LEFT($V873,6)&lt;&gt;"",IF(COUNTIF(会員一覧!$E$4:$E$97,$V873),"メンバー",""),"")</f>
        <v/>
      </c>
      <c r="V873" s="150" t="str">
        <f t="shared" si="42"/>
        <v/>
      </c>
      <c r="W873" s="161" t="e">
        <f t="shared" si="43"/>
        <v>#VALUE!</v>
      </c>
    </row>
    <row r="874" spans="1:23">
      <c r="A874" s="94" t="str">
        <f t="shared" si="41"/>
        <v/>
      </c>
      <c r="B874" s="8"/>
      <c r="C874" s="152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S874" s="95" t="str">
        <f>IF(LEFT($V874,6)&lt;&gt;"",IF(COUNTIF(会員一覧!$E$4:$E$97,$V874),5,1),"")</f>
        <v/>
      </c>
      <c r="T874" s="96" t="str">
        <f>IF(LEFT($V874,6)&lt;&gt;"",IF(COUNTIF(会員一覧!$E$4:$E$97,$V874),"メンバー",""),"")</f>
        <v/>
      </c>
      <c r="V874" s="150" t="str">
        <f t="shared" si="42"/>
        <v/>
      </c>
      <c r="W874" s="161" t="e">
        <f t="shared" si="43"/>
        <v>#VALUE!</v>
      </c>
    </row>
    <row r="875" spans="1:23">
      <c r="A875" s="94" t="str">
        <f t="shared" si="41"/>
        <v/>
      </c>
      <c r="B875" s="8"/>
      <c r="C875" s="152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S875" s="95" t="str">
        <f>IF(LEFT($V875,6)&lt;&gt;"",IF(COUNTIF(会員一覧!$E$4:$E$97,$V875),5,1),"")</f>
        <v/>
      </c>
      <c r="T875" s="96" t="str">
        <f>IF(LEFT($V875,6)&lt;&gt;"",IF(COUNTIF(会員一覧!$E$4:$E$97,$V875),"メンバー",""),"")</f>
        <v/>
      </c>
      <c r="V875" s="150" t="str">
        <f t="shared" si="42"/>
        <v/>
      </c>
      <c r="W875" s="161" t="e">
        <f t="shared" si="43"/>
        <v>#VALUE!</v>
      </c>
    </row>
    <row r="876" spans="1:23">
      <c r="A876" s="94" t="str">
        <f t="shared" si="41"/>
        <v/>
      </c>
      <c r="B876" s="8"/>
      <c r="C876" s="152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S876" s="95" t="str">
        <f>IF(LEFT($V876,6)&lt;&gt;"",IF(COUNTIF(会員一覧!$E$4:$E$97,$V876),5,1),"")</f>
        <v/>
      </c>
      <c r="T876" s="96" t="str">
        <f>IF(LEFT($V876,6)&lt;&gt;"",IF(COUNTIF(会員一覧!$E$4:$E$97,$V876),"メンバー",""),"")</f>
        <v/>
      </c>
      <c r="V876" s="150" t="str">
        <f t="shared" si="42"/>
        <v/>
      </c>
      <c r="W876" s="161" t="e">
        <f t="shared" si="43"/>
        <v>#VALUE!</v>
      </c>
    </row>
    <row r="877" spans="1:23">
      <c r="A877" s="94" t="str">
        <f t="shared" si="41"/>
        <v/>
      </c>
      <c r="B877" s="8"/>
      <c r="C877" s="152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S877" s="95" t="str">
        <f>IF(LEFT($V877,6)&lt;&gt;"",IF(COUNTIF(会員一覧!$E$4:$E$97,$V877),5,1),"")</f>
        <v/>
      </c>
      <c r="T877" s="96" t="str">
        <f>IF(LEFT($V877,6)&lt;&gt;"",IF(COUNTIF(会員一覧!$E$4:$E$97,$V877),"メンバー",""),"")</f>
        <v/>
      </c>
      <c r="V877" s="150" t="str">
        <f t="shared" si="42"/>
        <v/>
      </c>
      <c r="W877" s="161" t="e">
        <f t="shared" si="43"/>
        <v>#VALUE!</v>
      </c>
    </row>
    <row r="878" spans="1:23">
      <c r="A878" s="94" t="str">
        <f t="shared" si="41"/>
        <v/>
      </c>
      <c r="B878" s="8"/>
      <c r="C878" s="152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S878" s="95" t="str">
        <f>IF(LEFT($V878,6)&lt;&gt;"",IF(COUNTIF(会員一覧!$E$4:$E$97,$V878),5,1),"")</f>
        <v/>
      </c>
      <c r="T878" s="96" t="str">
        <f>IF(LEFT($V878,6)&lt;&gt;"",IF(COUNTIF(会員一覧!$E$4:$E$97,$V878),"メンバー",""),"")</f>
        <v/>
      </c>
      <c r="V878" s="150" t="str">
        <f t="shared" si="42"/>
        <v/>
      </c>
      <c r="W878" s="161" t="e">
        <f t="shared" si="43"/>
        <v>#VALUE!</v>
      </c>
    </row>
    <row r="879" spans="1:23">
      <c r="A879" s="94" t="str">
        <f t="shared" si="41"/>
        <v/>
      </c>
      <c r="B879" s="8"/>
      <c r="C879" s="152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S879" s="95" t="str">
        <f>IF(LEFT($V879,6)&lt;&gt;"",IF(COUNTIF(会員一覧!$E$4:$E$97,$V879),5,1),"")</f>
        <v/>
      </c>
      <c r="T879" s="96" t="str">
        <f>IF(LEFT($V879,6)&lt;&gt;"",IF(COUNTIF(会員一覧!$E$4:$E$97,$V879),"メンバー",""),"")</f>
        <v/>
      </c>
      <c r="V879" s="150" t="str">
        <f t="shared" si="42"/>
        <v/>
      </c>
      <c r="W879" s="161" t="e">
        <f t="shared" si="43"/>
        <v>#VALUE!</v>
      </c>
    </row>
    <row r="880" spans="1:23">
      <c r="A880" s="94" t="str">
        <f t="shared" si="41"/>
        <v/>
      </c>
      <c r="B880" s="8"/>
      <c r="C880" s="152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S880" s="95" t="str">
        <f>IF(LEFT($V880,6)&lt;&gt;"",IF(COUNTIF(会員一覧!$E$4:$E$97,$V880),5,1),"")</f>
        <v/>
      </c>
      <c r="T880" s="96" t="str">
        <f>IF(LEFT($V880,6)&lt;&gt;"",IF(COUNTIF(会員一覧!$E$4:$E$97,$V880),"メンバー",""),"")</f>
        <v/>
      </c>
      <c r="V880" s="150" t="str">
        <f t="shared" si="42"/>
        <v/>
      </c>
      <c r="W880" s="161" t="e">
        <f t="shared" si="43"/>
        <v>#VALUE!</v>
      </c>
    </row>
    <row r="881" spans="1:23">
      <c r="A881" s="94" t="str">
        <f t="shared" si="41"/>
        <v/>
      </c>
      <c r="B881" s="8"/>
      <c r="C881" s="152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S881" s="95" t="str">
        <f>IF(LEFT($V881,6)&lt;&gt;"",IF(COUNTIF(会員一覧!$E$4:$E$97,$V881),5,1),"")</f>
        <v/>
      </c>
      <c r="T881" s="96" t="str">
        <f>IF(LEFT($V881,6)&lt;&gt;"",IF(COUNTIF(会員一覧!$E$4:$E$97,$V881),"メンバー",""),"")</f>
        <v/>
      </c>
      <c r="V881" s="150" t="str">
        <f t="shared" si="42"/>
        <v/>
      </c>
      <c r="W881" s="161" t="e">
        <f t="shared" si="43"/>
        <v>#VALUE!</v>
      </c>
    </row>
    <row r="882" spans="1:23">
      <c r="A882" s="94" t="str">
        <f t="shared" si="41"/>
        <v/>
      </c>
      <c r="B882" s="8"/>
      <c r="C882" s="152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S882" s="95" t="str">
        <f>IF(LEFT($V882,6)&lt;&gt;"",IF(COUNTIF(会員一覧!$E$4:$E$97,$V882),5,1),"")</f>
        <v/>
      </c>
      <c r="T882" s="96" t="str">
        <f>IF(LEFT($V882,6)&lt;&gt;"",IF(COUNTIF(会員一覧!$E$4:$E$97,$V882),"メンバー",""),"")</f>
        <v/>
      </c>
      <c r="V882" s="150" t="str">
        <f t="shared" si="42"/>
        <v/>
      </c>
      <c r="W882" s="161" t="e">
        <f t="shared" si="43"/>
        <v>#VALUE!</v>
      </c>
    </row>
    <row r="883" spans="1:23">
      <c r="A883" s="94" t="str">
        <f t="shared" si="41"/>
        <v/>
      </c>
      <c r="B883" s="8"/>
      <c r="C883" s="152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S883" s="95" t="str">
        <f>IF(LEFT($V883,6)&lt;&gt;"",IF(COUNTIF(会員一覧!$E$4:$E$97,$V883),5,1),"")</f>
        <v/>
      </c>
      <c r="T883" s="96" t="str">
        <f>IF(LEFT($V883,6)&lt;&gt;"",IF(COUNTIF(会員一覧!$E$4:$E$97,$V883),"メンバー",""),"")</f>
        <v/>
      </c>
      <c r="V883" s="150" t="str">
        <f t="shared" si="42"/>
        <v/>
      </c>
      <c r="W883" s="161" t="e">
        <f t="shared" si="43"/>
        <v>#VALUE!</v>
      </c>
    </row>
    <row r="884" spans="1:23">
      <c r="A884" s="94" t="str">
        <f t="shared" si="41"/>
        <v/>
      </c>
      <c r="B884" s="8"/>
      <c r="C884" s="152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S884" s="95" t="str">
        <f>IF(LEFT($V884,6)&lt;&gt;"",IF(COUNTIF(会員一覧!$E$4:$E$97,$V884),5,1),"")</f>
        <v/>
      </c>
      <c r="T884" s="96" t="str">
        <f>IF(LEFT($V884,6)&lt;&gt;"",IF(COUNTIF(会員一覧!$E$4:$E$97,$V884),"メンバー",""),"")</f>
        <v/>
      </c>
      <c r="V884" s="150" t="str">
        <f t="shared" si="42"/>
        <v/>
      </c>
      <c r="W884" s="161" t="e">
        <f t="shared" si="43"/>
        <v>#VALUE!</v>
      </c>
    </row>
    <row r="885" spans="1:23">
      <c r="A885" s="94" t="str">
        <f t="shared" si="41"/>
        <v/>
      </c>
      <c r="B885" s="8"/>
      <c r="C885" s="152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S885" s="95" t="str">
        <f>IF(LEFT($V885,6)&lt;&gt;"",IF(COUNTIF(会員一覧!$E$4:$E$97,$V885),5,1),"")</f>
        <v/>
      </c>
      <c r="T885" s="96" t="str">
        <f>IF(LEFT($V885,6)&lt;&gt;"",IF(COUNTIF(会員一覧!$E$4:$E$97,$V885),"メンバー",""),"")</f>
        <v/>
      </c>
      <c r="V885" s="150" t="str">
        <f t="shared" si="42"/>
        <v/>
      </c>
      <c r="W885" s="161" t="e">
        <f t="shared" si="43"/>
        <v>#VALUE!</v>
      </c>
    </row>
    <row r="886" spans="1:23">
      <c r="A886" s="94" t="str">
        <f t="shared" si="41"/>
        <v/>
      </c>
      <c r="B886" s="8"/>
      <c r="C886" s="152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S886" s="95" t="str">
        <f>IF(LEFT($V886,6)&lt;&gt;"",IF(COUNTIF(会員一覧!$E$4:$E$97,$V886),5,1),"")</f>
        <v/>
      </c>
      <c r="T886" s="96" t="str">
        <f>IF(LEFT($V886,6)&lt;&gt;"",IF(COUNTIF(会員一覧!$E$4:$E$97,$V886),"メンバー",""),"")</f>
        <v/>
      </c>
      <c r="V886" s="150" t="str">
        <f t="shared" si="42"/>
        <v/>
      </c>
      <c r="W886" s="161" t="e">
        <f t="shared" si="43"/>
        <v>#VALUE!</v>
      </c>
    </row>
    <row r="887" spans="1:23">
      <c r="A887" s="94" t="str">
        <f t="shared" si="41"/>
        <v/>
      </c>
      <c r="B887" s="8"/>
      <c r="C887" s="152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S887" s="95" t="str">
        <f>IF(LEFT($V887,6)&lt;&gt;"",IF(COUNTIF(会員一覧!$E$4:$E$97,$V887),5,1),"")</f>
        <v/>
      </c>
      <c r="T887" s="96" t="str">
        <f>IF(LEFT($V887,6)&lt;&gt;"",IF(COUNTIF(会員一覧!$E$4:$E$97,$V887),"メンバー",""),"")</f>
        <v/>
      </c>
      <c r="V887" s="150" t="str">
        <f t="shared" si="42"/>
        <v/>
      </c>
      <c r="W887" s="161" t="e">
        <f t="shared" si="43"/>
        <v>#VALUE!</v>
      </c>
    </row>
    <row r="888" spans="1:23">
      <c r="A888" s="94" t="str">
        <f t="shared" si="41"/>
        <v/>
      </c>
      <c r="B888" s="8"/>
      <c r="C888" s="152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S888" s="95" t="str">
        <f>IF(LEFT($V888,6)&lt;&gt;"",IF(COUNTIF(会員一覧!$E$4:$E$97,$V888),5,1),"")</f>
        <v/>
      </c>
      <c r="T888" s="96" t="str">
        <f>IF(LEFT($V888,6)&lt;&gt;"",IF(COUNTIF(会員一覧!$E$4:$E$97,$V888),"メンバー",""),"")</f>
        <v/>
      </c>
      <c r="V888" s="150" t="str">
        <f t="shared" si="42"/>
        <v/>
      </c>
      <c r="W888" s="161" t="e">
        <f t="shared" si="43"/>
        <v>#VALUE!</v>
      </c>
    </row>
    <row r="889" spans="1:23">
      <c r="A889" s="94" t="str">
        <f t="shared" si="41"/>
        <v/>
      </c>
      <c r="B889" s="8"/>
      <c r="C889" s="152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S889" s="95" t="str">
        <f>IF(LEFT($V889,6)&lt;&gt;"",IF(COUNTIF(会員一覧!$E$4:$E$97,$V889),5,1),"")</f>
        <v/>
      </c>
      <c r="T889" s="96" t="str">
        <f>IF(LEFT($V889,6)&lt;&gt;"",IF(COUNTIF(会員一覧!$E$4:$E$97,$V889),"メンバー",""),"")</f>
        <v/>
      </c>
      <c r="V889" s="150" t="str">
        <f t="shared" si="42"/>
        <v/>
      </c>
      <c r="W889" s="161" t="e">
        <f t="shared" si="43"/>
        <v>#VALUE!</v>
      </c>
    </row>
    <row r="890" spans="1:23">
      <c r="A890" s="94" t="str">
        <f t="shared" si="41"/>
        <v/>
      </c>
      <c r="B890" s="8"/>
      <c r="C890" s="152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S890" s="95" t="str">
        <f>IF(LEFT($V890,6)&lt;&gt;"",IF(COUNTIF(会員一覧!$E$4:$E$97,$V890),5,1),"")</f>
        <v/>
      </c>
      <c r="T890" s="96" t="str">
        <f>IF(LEFT($V890,6)&lt;&gt;"",IF(COUNTIF(会員一覧!$E$4:$E$97,$V890),"メンバー",""),"")</f>
        <v/>
      </c>
      <c r="V890" s="150" t="str">
        <f t="shared" si="42"/>
        <v/>
      </c>
      <c r="W890" s="161" t="e">
        <f t="shared" si="43"/>
        <v>#VALUE!</v>
      </c>
    </row>
    <row r="891" spans="1:23">
      <c r="A891" s="94" t="str">
        <f t="shared" si="41"/>
        <v/>
      </c>
      <c r="B891" s="8"/>
      <c r="C891" s="152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S891" s="95" t="str">
        <f>IF(LEFT($V891,6)&lt;&gt;"",IF(COUNTIF(会員一覧!$E$4:$E$97,$V891),5,1),"")</f>
        <v/>
      </c>
      <c r="T891" s="96" t="str">
        <f>IF(LEFT($V891,6)&lt;&gt;"",IF(COUNTIF(会員一覧!$E$4:$E$97,$V891),"メンバー",""),"")</f>
        <v/>
      </c>
      <c r="V891" s="150" t="str">
        <f t="shared" si="42"/>
        <v/>
      </c>
      <c r="W891" s="161" t="e">
        <f t="shared" si="43"/>
        <v>#VALUE!</v>
      </c>
    </row>
    <row r="892" spans="1:23">
      <c r="A892" s="94" t="str">
        <f t="shared" si="41"/>
        <v/>
      </c>
      <c r="B892" s="8"/>
      <c r="C892" s="152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S892" s="95" t="str">
        <f>IF(LEFT($V892,6)&lt;&gt;"",IF(COUNTIF(会員一覧!$E$4:$E$97,$V892),5,1),"")</f>
        <v/>
      </c>
      <c r="T892" s="96" t="str">
        <f>IF(LEFT($V892,6)&lt;&gt;"",IF(COUNTIF(会員一覧!$E$4:$E$97,$V892),"メンバー",""),"")</f>
        <v/>
      </c>
      <c r="V892" s="150" t="str">
        <f t="shared" si="42"/>
        <v/>
      </c>
      <c r="W892" s="161" t="e">
        <f t="shared" si="43"/>
        <v>#VALUE!</v>
      </c>
    </row>
    <row r="893" spans="1:23">
      <c r="A893" s="94" t="str">
        <f t="shared" si="41"/>
        <v/>
      </c>
      <c r="B893" s="8"/>
      <c r="C893" s="152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S893" s="95" t="str">
        <f>IF(LEFT($V893,6)&lt;&gt;"",IF(COUNTIF(会員一覧!$E$4:$E$97,$V893),5,1),"")</f>
        <v/>
      </c>
      <c r="T893" s="96" t="str">
        <f>IF(LEFT($V893,6)&lt;&gt;"",IF(COUNTIF(会員一覧!$E$4:$E$97,$V893),"メンバー",""),"")</f>
        <v/>
      </c>
      <c r="V893" s="150" t="str">
        <f t="shared" si="42"/>
        <v/>
      </c>
      <c r="W893" s="161" t="e">
        <f t="shared" si="43"/>
        <v>#VALUE!</v>
      </c>
    </row>
    <row r="894" spans="1:23">
      <c r="A894" s="94" t="str">
        <f t="shared" si="41"/>
        <v/>
      </c>
      <c r="B894" s="8"/>
      <c r="C894" s="152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S894" s="95" t="str">
        <f>IF(LEFT($V894,6)&lt;&gt;"",IF(COUNTIF(会員一覧!$E$4:$E$97,$V894),5,1),"")</f>
        <v/>
      </c>
      <c r="T894" s="96" t="str">
        <f>IF(LEFT($V894,6)&lt;&gt;"",IF(COUNTIF(会員一覧!$E$4:$E$97,$V894),"メンバー",""),"")</f>
        <v/>
      </c>
      <c r="V894" s="150" t="str">
        <f t="shared" si="42"/>
        <v/>
      </c>
      <c r="W894" s="161" t="e">
        <f t="shared" si="43"/>
        <v>#VALUE!</v>
      </c>
    </row>
    <row r="895" spans="1:23">
      <c r="A895" s="94" t="str">
        <f t="shared" si="41"/>
        <v/>
      </c>
      <c r="B895" s="8"/>
      <c r="C895" s="152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S895" s="95" t="str">
        <f>IF(LEFT($V895,6)&lt;&gt;"",IF(COUNTIF(会員一覧!$E$4:$E$97,$V895),5,1),"")</f>
        <v/>
      </c>
      <c r="T895" s="96" t="str">
        <f>IF(LEFT($V895,6)&lt;&gt;"",IF(COUNTIF(会員一覧!$E$4:$E$97,$V895),"メンバー",""),"")</f>
        <v/>
      </c>
      <c r="V895" s="150" t="str">
        <f t="shared" si="42"/>
        <v/>
      </c>
      <c r="W895" s="161" t="e">
        <f t="shared" si="43"/>
        <v>#VALUE!</v>
      </c>
    </row>
    <row r="896" spans="1:23">
      <c r="A896" s="94" t="str">
        <f t="shared" si="41"/>
        <v/>
      </c>
      <c r="B896" s="8"/>
      <c r="C896" s="152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S896" s="95" t="str">
        <f>IF(LEFT($V896,6)&lt;&gt;"",IF(COUNTIF(会員一覧!$E$4:$E$97,$V896),5,1),"")</f>
        <v/>
      </c>
      <c r="T896" s="96" t="str">
        <f>IF(LEFT($V896,6)&lt;&gt;"",IF(COUNTIF(会員一覧!$E$4:$E$97,$V896),"メンバー",""),"")</f>
        <v/>
      </c>
      <c r="V896" s="150" t="str">
        <f t="shared" si="42"/>
        <v/>
      </c>
      <c r="W896" s="161" t="e">
        <f t="shared" si="43"/>
        <v>#VALUE!</v>
      </c>
    </row>
    <row r="897" spans="1:23">
      <c r="A897" s="94" t="str">
        <f t="shared" si="41"/>
        <v/>
      </c>
      <c r="B897" s="8"/>
      <c r="C897" s="152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S897" s="95" t="str">
        <f>IF(LEFT($V897,6)&lt;&gt;"",IF(COUNTIF(会員一覧!$E$4:$E$97,$V897),5,1),"")</f>
        <v/>
      </c>
      <c r="T897" s="96" t="str">
        <f>IF(LEFT($V897,6)&lt;&gt;"",IF(COUNTIF(会員一覧!$E$4:$E$97,$V897),"メンバー",""),"")</f>
        <v/>
      </c>
      <c r="V897" s="150" t="str">
        <f t="shared" si="42"/>
        <v/>
      </c>
      <c r="W897" s="161" t="e">
        <f t="shared" si="43"/>
        <v>#VALUE!</v>
      </c>
    </row>
    <row r="898" spans="1:23">
      <c r="A898" s="94" t="str">
        <f t="shared" si="41"/>
        <v/>
      </c>
      <c r="B898" s="8"/>
      <c r="C898" s="152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S898" s="95" t="str">
        <f>IF(LEFT($V898,6)&lt;&gt;"",IF(COUNTIF(会員一覧!$E$4:$E$97,$V898),5,1),"")</f>
        <v/>
      </c>
      <c r="T898" s="96" t="str">
        <f>IF(LEFT($V898,6)&lt;&gt;"",IF(COUNTIF(会員一覧!$E$4:$E$97,$V898),"メンバー",""),"")</f>
        <v/>
      </c>
      <c r="V898" s="150" t="str">
        <f t="shared" si="42"/>
        <v/>
      </c>
      <c r="W898" s="161" t="e">
        <f t="shared" si="43"/>
        <v>#VALUE!</v>
      </c>
    </row>
    <row r="899" spans="1:23">
      <c r="A899" s="94" t="str">
        <f t="shared" si="41"/>
        <v/>
      </c>
      <c r="B899" s="8"/>
      <c r="C899" s="152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S899" s="95" t="str">
        <f>IF(LEFT($V899,6)&lt;&gt;"",IF(COUNTIF(会員一覧!$E$4:$E$97,$V899),5,1),"")</f>
        <v/>
      </c>
      <c r="T899" s="96" t="str">
        <f>IF(LEFT($V899,6)&lt;&gt;"",IF(COUNTIF(会員一覧!$E$4:$E$97,$V899),"メンバー",""),"")</f>
        <v/>
      </c>
      <c r="V899" s="150" t="str">
        <f t="shared" si="42"/>
        <v/>
      </c>
      <c r="W899" s="161" t="e">
        <f t="shared" si="43"/>
        <v>#VALUE!</v>
      </c>
    </row>
    <row r="900" spans="1:23">
      <c r="A900" s="94" t="str">
        <f t="shared" si="41"/>
        <v/>
      </c>
      <c r="B900" s="8"/>
      <c r="C900" s="152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S900" s="95" t="str">
        <f>IF(LEFT($V900,6)&lt;&gt;"",IF(COUNTIF(会員一覧!$E$4:$E$97,$V900),5,1),"")</f>
        <v/>
      </c>
      <c r="T900" s="96" t="str">
        <f>IF(LEFT($V900,6)&lt;&gt;"",IF(COUNTIF(会員一覧!$E$4:$E$97,$V900),"メンバー",""),"")</f>
        <v/>
      </c>
      <c r="V900" s="150" t="str">
        <f t="shared" si="42"/>
        <v/>
      </c>
      <c r="W900" s="161" t="e">
        <f t="shared" si="43"/>
        <v>#VALUE!</v>
      </c>
    </row>
    <row r="901" spans="1:23">
      <c r="A901" s="94" t="str">
        <f t="shared" si="41"/>
        <v/>
      </c>
      <c r="B901" s="8"/>
      <c r="C901" s="152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S901" s="95" t="str">
        <f>IF(LEFT($V901,6)&lt;&gt;"",IF(COUNTIF(会員一覧!$E$4:$E$97,$V901),5,1),"")</f>
        <v/>
      </c>
      <c r="T901" s="96" t="str">
        <f>IF(LEFT($V901,6)&lt;&gt;"",IF(COUNTIF(会員一覧!$E$4:$E$97,$V901),"メンバー",""),"")</f>
        <v/>
      </c>
      <c r="V901" s="150" t="str">
        <f t="shared" si="42"/>
        <v/>
      </c>
      <c r="W901" s="161" t="e">
        <f t="shared" si="43"/>
        <v>#VALUE!</v>
      </c>
    </row>
    <row r="902" spans="1:23">
      <c r="A902" s="94" t="str">
        <f t="shared" si="41"/>
        <v/>
      </c>
      <c r="B902" s="8"/>
      <c r="C902" s="152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S902" s="95" t="str">
        <f>IF(LEFT($V902,6)&lt;&gt;"",IF(COUNTIF(会員一覧!$E$4:$E$97,$V902),5,1),"")</f>
        <v/>
      </c>
      <c r="T902" s="96" t="str">
        <f>IF(LEFT($V902,6)&lt;&gt;"",IF(COUNTIF(会員一覧!$E$4:$E$97,$V902),"メンバー",""),"")</f>
        <v/>
      </c>
      <c r="V902" s="150" t="str">
        <f t="shared" si="42"/>
        <v/>
      </c>
      <c r="W902" s="161" t="e">
        <f t="shared" si="43"/>
        <v>#VALUE!</v>
      </c>
    </row>
    <row r="903" spans="1:23">
      <c r="A903" s="94" t="str">
        <f t="shared" si="41"/>
        <v/>
      </c>
      <c r="B903" s="8"/>
      <c r="C903" s="152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S903" s="95" t="str">
        <f>IF(LEFT($V903,6)&lt;&gt;"",IF(COUNTIF(会員一覧!$E$4:$E$97,$V903),5,1),"")</f>
        <v/>
      </c>
      <c r="T903" s="96" t="str">
        <f>IF(LEFT($V903,6)&lt;&gt;"",IF(COUNTIF(会員一覧!$E$4:$E$97,$V903),"メンバー",""),"")</f>
        <v/>
      </c>
      <c r="V903" s="150" t="str">
        <f t="shared" si="42"/>
        <v/>
      </c>
      <c r="W903" s="161" t="e">
        <f t="shared" si="43"/>
        <v>#VALUE!</v>
      </c>
    </row>
    <row r="904" spans="1:23">
      <c r="A904" s="94" t="str">
        <f t="shared" si="41"/>
        <v/>
      </c>
      <c r="B904" s="8"/>
      <c r="C904" s="152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S904" s="95" t="str">
        <f>IF(LEFT($V904,6)&lt;&gt;"",IF(COUNTIF(会員一覧!$E$4:$E$97,$V904),5,1),"")</f>
        <v/>
      </c>
      <c r="T904" s="96" t="str">
        <f>IF(LEFT($V904,6)&lt;&gt;"",IF(COUNTIF(会員一覧!$E$4:$E$97,$V904),"メンバー",""),"")</f>
        <v/>
      </c>
      <c r="V904" s="150" t="str">
        <f t="shared" si="42"/>
        <v/>
      </c>
      <c r="W904" s="161" t="e">
        <f t="shared" si="43"/>
        <v>#VALUE!</v>
      </c>
    </row>
    <row r="905" spans="1:23">
      <c r="A905" s="94" t="str">
        <f t="shared" si="41"/>
        <v/>
      </c>
      <c r="B905" s="8"/>
      <c r="C905" s="152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S905" s="95" t="str">
        <f>IF(LEFT($V905,6)&lt;&gt;"",IF(COUNTIF(会員一覧!$E$4:$E$97,$V905),5,1),"")</f>
        <v/>
      </c>
      <c r="T905" s="96" t="str">
        <f>IF(LEFT($V905,6)&lt;&gt;"",IF(COUNTIF(会員一覧!$E$4:$E$97,$V905),"メンバー",""),"")</f>
        <v/>
      </c>
      <c r="V905" s="150" t="str">
        <f t="shared" si="42"/>
        <v/>
      </c>
      <c r="W905" s="161" t="e">
        <f t="shared" si="43"/>
        <v>#VALUE!</v>
      </c>
    </row>
    <row r="906" spans="1:23">
      <c r="A906" s="94" t="str">
        <f t="shared" si="41"/>
        <v/>
      </c>
      <c r="B906" s="8"/>
      <c r="C906" s="152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S906" s="95" t="str">
        <f>IF(LEFT($V906,6)&lt;&gt;"",IF(COUNTIF(会員一覧!$E$4:$E$97,$V906),5,1),"")</f>
        <v/>
      </c>
      <c r="T906" s="96" t="str">
        <f>IF(LEFT($V906,6)&lt;&gt;"",IF(COUNTIF(会員一覧!$E$4:$E$97,$V906),"メンバー",""),"")</f>
        <v/>
      </c>
      <c r="V906" s="150" t="str">
        <f t="shared" si="42"/>
        <v/>
      </c>
      <c r="W906" s="161" t="e">
        <f t="shared" si="43"/>
        <v>#VALUE!</v>
      </c>
    </row>
    <row r="907" spans="1:23">
      <c r="A907" s="94" t="str">
        <f t="shared" ref="A907:A970" si="44">IF($V907&lt;&gt;"",IF(COUNTIF($V$10:$V$930,$V907)&gt;1,"重複",""),"")</f>
        <v/>
      </c>
      <c r="B907" s="8"/>
      <c r="C907" s="152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S907" s="95" t="str">
        <f>IF(LEFT($V907,6)&lt;&gt;"",IF(COUNTIF(会員一覧!$E$4:$E$97,$V907),5,1),"")</f>
        <v/>
      </c>
      <c r="T907" s="96" t="str">
        <f>IF(LEFT($V907,6)&lt;&gt;"",IF(COUNTIF(会員一覧!$E$4:$E$97,$V907),"メンバー",""),"")</f>
        <v/>
      </c>
      <c r="V907" s="150" t="str">
        <f t="shared" ref="V907:V970" si="45">LEFT(B907,6)</f>
        <v/>
      </c>
      <c r="W907" s="161" t="e">
        <f t="shared" ref="W907:W970" si="46">ASC(G907)+0</f>
        <v>#VALUE!</v>
      </c>
    </row>
    <row r="908" spans="1:23">
      <c r="A908" s="94" t="str">
        <f t="shared" si="44"/>
        <v/>
      </c>
      <c r="B908" s="8"/>
      <c r="C908" s="152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S908" s="95" t="str">
        <f>IF(LEFT($V908,6)&lt;&gt;"",IF(COUNTIF(会員一覧!$E$4:$E$97,$V908),5,1),"")</f>
        <v/>
      </c>
      <c r="T908" s="96" t="str">
        <f>IF(LEFT($V908,6)&lt;&gt;"",IF(COUNTIF(会員一覧!$E$4:$E$97,$V908),"メンバー",""),"")</f>
        <v/>
      </c>
      <c r="V908" s="150" t="str">
        <f t="shared" si="45"/>
        <v/>
      </c>
      <c r="W908" s="161" t="e">
        <f t="shared" si="46"/>
        <v>#VALUE!</v>
      </c>
    </row>
    <row r="909" spans="1:23">
      <c r="A909" s="94" t="str">
        <f t="shared" si="44"/>
        <v/>
      </c>
      <c r="B909" s="8"/>
      <c r="C909" s="152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S909" s="95" t="str">
        <f>IF(LEFT($V909,6)&lt;&gt;"",IF(COUNTIF(会員一覧!$E$4:$E$97,$V909),5,1),"")</f>
        <v/>
      </c>
      <c r="T909" s="96" t="str">
        <f>IF(LEFT($V909,6)&lt;&gt;"",IF(COUNTIF(会員一覧!$E$4:$E$97,$V909),"メンバー",""),"")</f>
        <v/>
      </c>
      <c r="V909" s="150" t="str">
        <f t="shared" si="45"/>
        <v/>
      </c>
      <c r="W909" s="161" t="e">
        <f t="shared" si="46"/>
        <v>#VALUE!</v>
      </c>
    </row>
    <row r="910" spans="1:23">
      <c r="A910" s="94" t="str">
        <f t="shared" si="44"/>
        <v/>
      </c>
      <c r="B910" s="8"/>
      <c r="C910" s="152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S910" s="95" t="str">
        <f>IF(LEFT($V910,6)&lt;&gt;"",IF(COUNTIF(会員一覧!$E$4:$E$97,$V910),5,1),"")</f>
        <v/>
      </c>
      <c r="T910" s="96" t="str">
        <f>IF(LEFT($V910,6)&lt;&gt;"",IF(COUNTIF(会員一覧!$E$4:$E$97,$V910),"メンバー",""),"")</f>
        <v/>
      </c>
      <c r="V910" s="150" t="str">
        <f t="shared" si="45"/>
        <v/>
      </c>
      <c r="W910" s="161" t="e">
        <f t="shared" si="46"/>
        <v>#VALUE!</v>
      </c>
    </row>
    <row r="911" spans="1:23">
      <c r="A911" s="94" t="str">
        <f t="shared" si="44"/>
        <v/>
      </c>
      <c r="B911" s="8"/>
      <c r="C911" s="152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S911" s="95" t="str">
        <f>IF(LEFT($V911,6)&lt;&gt;"",IF(COUNTIF(会員一覧!$E$4:$E$97,$V911),5,1),"")</f>
        <v/>
      </c>
      <c r="T911" s="96" t="str">
        <f>IF(LEFT($V911,6)&lt;&gt;"",IF(COUNTIF(会員一覧!$E$4:$E$97,$V911),"メンバー",""),"")</f>
        <v/>
      </c>
      <c r="V911" s="150" t="str">
        <f t="shared" si="45"/>
        <v/>
      </c>
      <c r="W911" s="161" t="e">
        <f t="shared" si="46"/>
        <v>#VALUE!</v>
      </c>
    </row>
    <row r="912" spans="1:23">
      <c r="A912" s="94" t="str">
        <f t="shared" si="44"/>
        <v/>
      </c>
      <c r="B912" s="8"/>
      <c r="C912" s="152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S912" s="95" t="str">
        <f>IF(LEFT($V912,6)&lt;&gt;"",IF(COUNTIF(会員一覧!$E$4:$E$97,$V912),5,1),"")</f>
        <v/>
      </c>
      <c r="T912" s="96" t="str">
        <f>IF(LEFT($V912,6)&lt;&gt;"",IF(COUNTIF(会員一覧!$E$4:$E$97,$V912),"メンバー",""),"")</f>
        <v/>
      </c>
      <c r="V912" s="150" t="str">
        <f t="shared" si="45"/>
        <v/>
      </c>
      <c r="W912" s="161" t="e">
        <f t="shared" si="46"/>
        <v>#VALUE!</v>
      </c>
    </row>
    <row r="913" spans="1:23">
      <c r="A913" s="94" t="str">
        <f t="shared" si="44"/>
        <v/>
      </c>
      <c r="B913" s="8"/>
      <c r="C913" s="152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S913" s="95" t="str">
        <f>IF(LEFT($V913,6)&lt;&gt;"",IF(COUNTIF(会員一覧!$E$4:$E$97,$V913),5,1),"")</f>
        <v/>
      </c>
      <c r="T913" s="96" t="str">
        <f>IF(LEFT($V913,6)&lt;&gt;"",IF(COUNTIF(会員一覧!$E$4:$E$97,$V913),"メンバー",""),"")</f>
        <v/>
      </c>
      <c r="V913" s="150" t="str">
        <f t="shared" si="45"/>
        <v/>
      </c>
      <c r="W913" s="161" t="e">
        <f t="shared" si="46"/>
        <v>#VALUE!</v>
      </c>
    </row>
    <row r="914" spans="1:23">
      <c r="A914" s="94" t="str">
        <f t="shared" si="44"/>
        <v/>
      </c>
      <c r="B914" s="8"/>
      <c r="C914" s="152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S914" s="95" t="str">
        <f>IF(LEFT($V914,6)&lt;&gt;"",IF(COUNTIF(会員一覧!$E$4:$E$97,$V914),5,1),"")</f>
        <v/>
      </c>
      <c r="T914" s="96" t="str">
        <f>IF(LEFT($V914,6)&lt;&gt;"",IF(COUNTIF(会員一覧!$E$4:$E$97,$V914),"メンバー",""),"")</f>
        <v/>
      </c>
      <c r="V914" s="150" t="str">
        <f t="shared" si="45"/>
        <v/>
      </c>
      <c r="W914" s="161" t="e">
        <f t="shared" si="46"/>
        <v>#VALUE!</v>
      </c>
    </row>
    <row r="915" spans="1:23">
      <c r="A915" s="94" t="str">
        <f t="shared" si="44"/>
        <v/>
      </c>
      <c r="B915" s="8"/>
      <c r="C915" s="152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S915" s="95" t="str">
        <f>IF(LEFT($V915,6)&lt;&gt;"",IF(COUNTIF(会員一覧!$E$4:$E$97,$V915),5,1),"")</f>
        <v/>
      </c>
      <c r="T915" s="96" t="str">
        <f>IF(LEFT($V915,6)&lt;&gt;"",IF(COUNTIF(会員一覧!$E$4:$E$97,$V915),"メンバー",""),"")</f>
        <v/>
      </c>
      <c r="V915" s="150" t="str">
        <f t="shared" si="45"/>
        <v/>
      </c>
      <c r="W915" s="161" t="e">
        <f t="shared" si="46"/>
        <v>#VALUE!</v>
      </c>
    </row>
    <row r="916" spans="1:23">
      <c r="A916" s="94" t="str">
        <f t="shared" si="44"/>
        <v/>
      </c>
      <c r="B916" s="8"/>
      <c r="C916" s="152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S916" s="95" t="str">
        <f>IF(LEFT($V916,6)&lt;&gt;"",IF(COUNTIF(会員一覧!$E$4:$E$97,$V916),5,1),"")</f>
        <v/>
      </c>
      <c r="T916" s="96" t="str">
        <f>IF(LEFT($V916,6)&lt;&gt;"",IF(COUNTIF(会員一覧!$E$4:$E$97,$V916),"メンバー",""),"")</f>
        <v/>
      </c>
      <c r="V916" s="150" t="str">
        <f t="shared" si="45"/>
        <v/>
      </c>
      <c r="W916" s="161" t="e">
        <f t="shared" si="46"/>
        <v>#VALUE!</v>
      </c>
    </row>
    <row r="917" spans="1:23">
      <c r="A917" s="94" t="str">
        <f t="shared" si="44"/>
        <v/>
      </c>
      <c r="B917" s="8"/>
      <c r="C917" s="152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S917" s="95" t="str">
        <f>IF(LEFT($V917,6)&lt;&gt;"",IF(COUNTIF(会員一覧!$E$4:$E$97,$V917),5,1),"")</f>
        <v/>
      </c>
      <c r="T917" s="96" t="str">
        <f>IF(LEFT($V917,6)&lt;&gt;"",IF(COUNTIF(会員一覧!$E$4:$E$97,$V917),"メンバー",""),"")</f>
        <v/>
      </c>
      <c r="V917" s="150" t="str">
        <f t="shared" si="45"/>
        <v/>
      </c>
      <c r="W917" s="161" t="e">
        <f t="shared" si="46"/>
        <v>#VALUE!</v>
      </c>
    </row>
    <row r="918" spans="1:23">
      <c r="A918" s="94" t="str">
        <f t="shared" si="44"/>
        <v/>
      </c>
      <c r="B918" s="8"/>
      <c r="C918" s="152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S918" s="95" t="str">
        <f>IF(LEFT($V918,6)&lt;&gt;"",IF(COUNTIF(会員一覧!$E$4:$E$97,$V918),5,1),"")</f>
        <v/>
      </c>
      <c r="T918" s="96" t="str">
        <f>IF(LEFT($V918,6)&lt;&gt;"",IF(COUNTIF(会員一覧!$E$4:$E$97,$V918),"メンバー",""),"")</f>
        <v/>
      </c>
      <c r="V918" s="150" t="str">
        <f t="shared" si="45"/>
        <v/>
      </c>
      <c r="W918" s="161" t="e">
        <f t="shared" si="46"/>
        <v>#VALUE!</v>
      </c>
    </row>
    <row r="919" spans="1:23">
      <c r="A919" s="94" t="str">
        <f t="shared" si="44"/>
        <v/>
      </c>
      <c r="B919" s="8"/>
      <c r="C919" s="152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S919" s="95" t="str">
        <f>IF(LEFT($V919,6)&lt;&gt;"",IF(COUNTIF(会員一覧!$E$4:$E$97,$V919),5,1),"")</f>
        <v/>
      </c>
      <c r="T919" s="96" t="str">
        <f>IF(LEFT($V919,6)&lt;&gt;"",IF(COUNTIF(会員一覧!$E$4:$E$97,$V919),"メンバー",""),"")</f>
        <v/>
      </c>
      <c r="V919" s="150" t="str">
        <f t="shared" si="45"/>
        <v/>
      </c>
      <c r="W919" s="161" t="e">
        <f t="shared" si="46"/>
        <v>#VALUE!</v>
      </c>
    </row>
    <row r="920" spans="1:23">
      <c r="A920" s="94" t="str">
        <f t="shared" si="44"/>
        <v/>
      </c>
      <c r="B920" s="8"/>
      <c r="C920" s="152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S920" s="95" t="str">
        <f>IF(LEFT($V920,6)&lt;&gt;"",IF(COUNTIF(会員一覧!$E$4:$E$97,$V920),5,1),"")</f>
        <v/>
      </c>
      <c r="T920" s="96" t="str">
        <f>IF(LEFT($V920,6)&lt;&gt;"",IF(COUNTIF(会員一覧!$E$4:$E$97,$V920),"メンバー",""),"")</f>
        <v/>
      </c>
      <c r="V920" s="150" t="str">
        <f t="shared" si="45"/>
        <v/>
      </c>
      <c r="W920" s="161" t="e">
        <f t="shared" si="46"/>
        <v>#VALUE!</v>
      </c>
    </row>
    <row r="921" spans="1:23">
      <c r="A921" s="94" t="str">
        <f t="shared" si="44"/>
        <v/>
      </c>
      <c r="B921" s="8"/>
      <c r="C921" s="152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S921" s="95" t="str">
        <f>IF(LEFT($V921,6)&lt;&gt;"",IF(COUNTIF(会員一覧!$E$4:$E$97,$V921),5,1),"")</f>
        <v/>
      </c>
      <c r="T921" s="96" t="str">
        <f>IF(LEFT($V921,6)&lt;&gt;"",IF(COUNTIF(会員一覧!$E$4:$E$97,$V921),"メンバー",""),"")</f>
        <v/>
      </c>
      <c r="V921" s="150" t="str">
        <f t="shared" si="45"/>
        <v/>
      </c>
      <c r="W921" s="161" t="e">
        <f t="shared" si="46"/>
        <v>#VALUE!</v>
      </c>
    </row>
    <row r="922" spans="1:23">
      <c r="A922" s="94" t="str">
        <f t="shared" si="44"/>
        <v/>
      </c>
      <c r="B922" s="8"/>
      <c r="C922" s="152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S922" s="95" t="str">
        <f>IF(LEFT($V922,6)&lt;&gt;"",IF(COUNTIF(会員一覧!$E$4:$E$97,$V922),5,1),"")</f>
        <v/>
      </c>
      <c r="T922" s="96" t="str">
        <f>IF(LEFT($V922,6)&lt;&gt;"",IF(COUNTIF(会員一覧!$E$4:$E$97,$V922),"メンバー",""),"")</f>
        <v/>
      </c>
      <c r="V922" s="150" t="str">
        <f t="shared" si="45"/>
        <v/>
      </c>
      <c r="W922" s="161" t="e">
        <f t="shared" si="46"/>
        <v>#VALUE!</v>
      </c>
    </row>
    <row r="923" spans="1:23">
      <c r="A923" s="94" t="str">
        <f t="shared" si="44"/>
        <v/>
      </c>
      <c r="B923" s="8"/>
      <c r="C923" s="152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S923" s="95" t="str">
        <f>IF(LEFT($V923,6)&lt;&gt;"",IF(COUNTIF(会員一覧!$E$4:$E$97,$V923),5,1),"")</f>
        <v/>
      </c>
      <c r="T923" s="96" t="str">
        <f>IF(LEFT($V923,6)&lt;&gt;"",IF(COUNTIF(会員一覧!$E$4:$E$97,$V923),"メンバー",""),"")</f>
        <v/>
      </c>
      <c r="V923" s="150" t="str">
        <f t="shared" si="45"/>
        <v/>
      </c>
      <c r="W923" s="161" t="e">
        <f t="shared" si="46"/>
        <v>#VALUE!</v>
      </c>
    </row>
    <row r="924" spans="1:23">
      <c r="A924" s="94" t="str">
        <f t="shared" si="44"/>
        <v/>
      </c>
      <c r="B924" s="8"/>
      <c r="C924" s="152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S924" s="95" t="str">
        <f>IF(LEFT($V924,6)&lt;&gt;"",IF(COUNTIF(会員一覧!$E$4:$E$97,$V924),5,1),"")</f>
        <v/>
      </c>
      <c r="T924" s="96" t="str">
        <f>IF(LEFT($V924,6)&lt;&gt;"",IF(COUNTIF(会員一覧!$E$4:$E$97,$V924),"メンバー",""),"")</f>
        <v/>
      </c>
      <c r="V924" s="150" t="str">
        <f t="shared" si="45"/>
        <v/>
      </c>
      <c r="W924" s="161" t="e">
        <f t="shared" si="46"/>
        <v>#VALUE!</v>
      </c>
    </row>
    <row r="925" spans="1:23">
      <c r="A925" s="94" t="str">
        <f t="shared" si="44"/>
        <v/>
      </c>
      <c r="B925" s="8"/>
      <c r="C925" s="152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S925" s="95" t="str">
        <f>IF(LEFT($V925,6)&lt;&gt;"",IF(COUNTIF(会員一覧!$E$4:$E$97,$V925),5,1),"")</f>
        <v/>
      </c>
      <c r="T925" s="96" t="str">
        <f>IF(LEFT($V925,6)&lt;&gt;"",IF(COUNTIF(会員一覧!$E$4:$E$97,$V925),"メンバー",""),"")</f>
        <v/>
      </c>
      <c r="V925" s="150" t="str">
        <f t="shared" si="45"/>
        <v/>
      </c>
      <c r="W925" s="161" t="e">
        <f t="shared" si="46"/>
        <v>#VALUE!</v>
      </c>
    </row>
    <row r="926" spans="1:23">
      <c r="A926" s="94" t="str">
        <f t="shared" si="44"/>
        <v/>
      </c>
      <c r="B926" s="8"/>
      <c r="C926" s="152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S926" s="95" t="str">
        <f>IF(LEFT($V926,6)&lt;&gt;"",IF(COUNTIF(会員一覧!$E$4:$E$97,$V926),5,1),"")</f>
        <v/>
      </c>
      <c r="T926" s="96" t="str">
        <f>IF(LEFT($V926,6)&lt;&gt;"",IF(COUNTIF(会員一覧!$E$4:$E$97,$V926),"メンバー",""),"")</f>
        <v/>
      </c>
      <c r="V926" s="150" t="str">
        <f t="shared" si="45"/>
        <v/>
      </c>
      <c r="W926" s="161" t="e">
        <f t="shared" si="46"/>
        <v>#VALUE!</v>
      </c>
    </row>
    <row r="927" spans="1:23">
      <c r="A927" s="94" t="str">
        <f t="shared" si="44"/>
        <v/>
      </c>
      <c r="B927" s="8"/>
      <c r="C927" s="152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S927" s="95" t="str">
        <f>IF(LEFT($V927,6)&lt;&gt;"",IF(COUNTIF(会員一覧!$E$4:$E$97,$V927),5,1),"")</f>
        <v/>
      </c>
      <c r="T927" s="96" t="str">
        <f>IF(LEFT($V927,6)&lt;&gt;"",IF(COUNTIF(会員一覧!$E$4:$E$97,$V927),"メンバー",""),"")</f>
        <v/>
      </c>
      <c r="V927" s="150" t="str">
        <f t="shared" si="45"/>
        <v/>
      </c>
      <c r="W927" s="161" t="e">
        <f t="shared" si="46"/>
        <v>#VALUE!</v>
      </c>
    </row>
    <row r="928" spans="1:23">
      <c r="A928" s="94" t="str">
        <f t="shared" si="44"/>
        <v/>
      </c>
      <c r="B928" s="8"/>
      <c r="C928" s="152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S928" s="95" t="str">
        <f>IF(LEFT($V928,6)&lt;&gt;"",IF(COUNTIF(会員一覧!$E$4:$E$97,$V928),5,1),"")</f>
        <v/>
      </c>
      <c r="T928" s="96" t="str">
        <f>IF(LEFT($V928,6)&lt;&gt;"",IF(COUNTIF(会員一覧!$E$4:$E$97,$V928),"メンバー",""),"")</f>
        <v/>
      </c>
      <c r="V928" s="150" t="str">
        <f t="shared" si="45"/>
        <v/>
      </c>
      <c r="W928" s="161" t="e">
        <f t="shared" si="46"/>
        <v>#VALUE!</v>
      </c>
    </row>
    <row r="929" spans="1:23">
      <c r="A929" s="94" t="str">
        <f t="shared" si="44"/>
        <v/>
      </c>
      <c r="B929" s="8"/>
      <c r="C929" s="152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S929" s="95" t="str">
        <f>IF(LEFT($V929,6)&lt;&gt;"",IF(COUNTIF(会員一覧!$E$4:$E$97,$V929),5,1),"")</f>
        <v/>
      </c>
      <c r="T929" s="96" t="str">
        <f>IF(LEFT($V929,6)&lt;&gt;"",IF(COUNTIF(会員一覧!$E$4:$E$97,$V929),"メンバー",""),"")</f>
        <v/>
      </c>
      <c r="V929" s="150" t="str">
        <f t="shared" si="45"/>
        <v/>
      </c>
      <c r="W929" s="161" t="e">
        <f t="shared" si="46"/>
        <v>#VALUE!</v>
      </c>
    </row>
    <row r="930" spans="1:23">
      <c r="A930" s="94" t="str">
        <f t="shared" si="44"/>
        <v/>
      </c>
      <c r="B930" s="8"/>
      <c r="C930" s="152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S930" s="95" t="str">
        <f>IF(LEFT($V930,6)&lt;&gt;"",IF(COUNTIF(会員一覧!$E$4:$E$97,$V930),5,1),"")</f>
        <v/>
      </c>
      <c r="T930" s="96" t="str">
        <f>IF(LEFT($V930,6)&lt;&gt;"",IF(COUNTIF(会員一覧!$E$4:$E$97,$V930),"メンバー",""),"")</f>
        <v/>
      </c>
      <c r="V930" s="150" t="str">
        <f t="shared" si="45"/>
        <v/>
      </c>
      <c r="W930" s="161" t="e">
        <f t="shared" si="46"/>
        <v>#VALUE!</v>
      </c>
    </row>
    <row r="931" spans="1:23">
      <c r="A931" s="7" t="str">
        <f t="shared" si="44"/>
        <v/>
      </c>
      <c r="B931" s="8"/>
      <c r="C931" s="152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S931" s="95" t="str">
        <f>IF(LEFT($V931,6)&lt;&gt;"",IF(COUNTIF(会員一覧!$E$4:$E$97,$V931),5,1),"")</f>
        <v/>
      </c>
      <c r="T931" s="96" t="str">
        <f>IF(LEFT($V931,6)&lt;&gt;"",IF(COUNTIF(会員一覧!$E$4:$E$97,$V931),"メンバー",""),"")</f>
        <v/>
      </c>
      <c r="V931" s="150" t="str">
        <f t="shared" si="45"/>
        <v/>
      </c>
      <c r="W931" s="161" t="e">
        <f t="shared" si="46"/>
        <v>#VALUE!</v>
      </c>
    </row>
    <row r="932" spans="1:23">
      <c r="A932" s="7" t="str">
        <f t="shared" si="44"/>
        <v/>
      </c>
      <c r="B932" s="8"/>
      <c r="C932" s="152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S932" s="95" t="str">
        <f>IF(LEFT($V932,6)&lt;&gt;"",IF(COUNTIF(会員一覧!$E$4:$E$97,$V932),5,1),"")</f>
        <v/>
      </c>
      <c r="T932" s="96" t="str">
        <f>IF(LEFT($V932,6)&lt;&gt;"",IF(COUNTIF(会員一覧!$E$4:$E$97,$V932),"メンバー",""),"")</f>
        <v/>
      </c>
      <c r="V932" s="150" t="str">
        <f t="shared" si="45"/>
        <v/>
      </c>
      <c r="W932" s="161" t="e">
        <f t="shared" si="46"/>
        <v>#VALUE!</v>
      </c>
    </row>
    <row r="933" spans="1:23">
      <c r="A933" s="7" t="str">
        <f t="shared" si="44"/>
        <v/>
      </c>
      <c r="B933" s="8"/>
      <c r="C933" s="152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S933" s="95" t="str">
        <f>IF(LEFT($V933,6)&lt;&gt;"",IF(COUNTIF(会員一覧!$E$4:$E$97,$V933),5,1),"")</f>
        <v/>
      </c>
      <c r="T933" s="96" t="str">
        <f>IF(LEFT($V933,6)&lt;&gt;"",IF(COUNTIF(会員一覧!$E$4:$E$97,$V933),"メンバー",""),"")</f>
        <v/>
      </c>
      <c r="V933" s="150" t="str">
        <f t="shared" si="45"/>
        <v/>
      </c>
      <c r="W933" s="161" t="e">
        <f t="shared" si="46"/>
        <v>#VALUE!</v>
      </c>
    </row>
    <row r="934" spans="1:23">
      <c r="A934" s="7" t="str">
        <f t="shared" si="44"/>
        <v/>
      </c>
      <c r="B934" s="8"/>
      <c r="C934" s="152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S934" s="95" t="str">
        <f>IF(LEFT($V934,6)&lt;&gt;"",IF(COUNTIF(会員一覧!$E$4:$E$97,$V934),5,1),"")</f>
        <v/>
      </c>
      <c r="T934" s="96" t="str">
        <f>IF(LEFT($V934,6)&lt;&gt;"",IF(COUNTIF(会員一覧!$E$4:$E$97,$V934),"メンバー",""),"")</f>
        <v/>
      </c>
      <c r="V934" s="150" t="str">
        <f t="shared" si="45"/>
        <v/>
      </c>
      <c r="W934" s="161" t="e">
        <f t="shared" si="46"/>
        <v>#VALUE!</v>
      </c>
    </row>
    <row r="935" spans="1:23">
      <c r="A935" s="7" t="str">
        <f t="shared" si="44"/>
        <v/>
      </c>
      <c r="B935" s="8"/>
      <c r="C935" s="152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S935" s="95" t="str">
        <f>IF(LEFT($V935,6)&lt;&gt;"",IF(COUNTIF(会員一覧!$E$4:$E$97,$V935),5,1),"")</f>
        <v/>
      </c>
      <c r="T935" s="96" t="str">
        <f>IF(LEFT($V935,6)&lt;&gt;"",IF(COUNTIF(会員一覧!$E$4:$E$97,$V935),"メンバー",""),"")</f>
        <v/>
      </c>
      <c r="V935" s="150" t="str">
        <f t="shared" si="45"/>
        <v/>
      </c>
      <c r="W935" s="161" t="e">
        <f t="shared" si="46"/>
        <v>#VALUE!</v>
      </c>
    </row>
    <row r="936" spans="1:23">
      <c r="A936" s="7" t="str">
        <f t="shared" si="44"/>
        <v/>
      </c>
      <c r="B936" s="8"/>
      <c r="C936" s="152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S936" s="95" t="str">
        <f>IF(LEFT($V936,6)&lt;&gt;"",IF(COUNTIF(会員一覧!$E$4:$E$97,$V936),5,1),"")</f>
        <v/>
      </c>
      <c r="T936" s="96" t="str">
        <f>IF(LEFT($V936,6)&lt;&gt;"",IF(COUNTIF(会員一覧!$E$4:$E$97,$V936),"メンバー",""),"")</f>
        <v/>
      </c>
      <c r="V936" s="150" t="str">
        <f t="shared" si="45"/>
        <v/>
      </c>
      <c r="W936" s="161" t="e">
        <f t="shared" si="46"/>
        <v>#VALUE!</v>
      </c>
    </row>
    <row r="937" spans="1:23">
      <c r="A937" s="7" t="str">
        <f t="shared" si="44"/>
        <v/>
      </c>
      <c r="B937" s="8"/>
      <c r="C937" s="152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S937" s="95" t="str">
        <f>IF(LEFT($V937,6)&lt;&gt;"",IF(COUNTIF(会員一覧!$E$4:$E$97,$V937),5,1),"")</f>
        <v/>
      </c>
      <c r="T937" s="96" t="str">
        <f>IF(LEFT($V937,6)&lt;&gt;"",IF(COUNTIF(会員一覧!$E$4:$E$97,$V937),"メンバー",""),"")</f>
        <v/>
      </c>
      <c r="V937" s="150" t="str">
        <f t="shared" si="45"/>
        <v/>
      </c>
      <c r="W937" s="161" t="e">
        <f t="shared" si="46"/>
        <v>#VALUE!</v>
      </c>
    </row>
    <row r="938" spans="1:23">
      <c r="A938" s="7" t="str">
        <f t="shared" si="44"/>
        <v/>
      </c>
      <c r="B938" s="8"/>
      <c r="C938" s="152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S938" s="95" t="str">
        <f>IF(LEFT($V938,6)&lt;&gt;"",IF(COUNTIF(会員一覧!$E$4:$E$97,$V938),5,1),"")</f>
        <v/>
      </c>
      <c r="T938" s="96" t="str">
        <f>IF(LEFT($V938,6)&lt;&gt;"",IF(COUNTIF(会員一覧!$E$4:$E$97,$V938),"メンバー",""),"")</f>
        <v/>
      </c>
      <c r="V938" s="150" t="str">
        <f t="shared" si="45"/>
        <v/>
      </c>
      <c r="W938" s="161" t="e">
        <f t="shared" si="46"/>
        <v>#VALUE!</v>
      </c>
    </row>
    <row r="939" spans="1:23">
      <c r="A939" s="7" t="str">
        <f t="shared" si="44"/>
        <v/>
      </c>
      <c r="B939" s="8"/>
      <c r="C939" s="152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S939" s="95" t="str">
        <f>IF(LEFT($V939,6)&lt;&gt;"",IF(COUNTIF(会員一覧!$E$4:$E$97,$V939),5,1),"")</f>
        <v/>
      </c>
      <c r="T939" s="96" t="str">
        <f>IF(LEFT($V939,6)&lt;&gt;"",IF(COUNTIF(会員一覧!$E$4:$E$97,$V939),"メンバー",""),"")</f>
        <v/>
      </c>
      <c r="V939" s="150" t="str">
        <f t="shared" si="45"/>
        <v/>
      </c>
      <c r="W939" s="161" t="e">
        <f t="shared" si="46"/>
        <v>#VALUE!</v>
      </c>
    </row>
    <row r="940" spans="1:23">
      <c r="A940" s="7" t="str">
        <f t="shared" si="44"/>
        <v/>
      </c>
      <c r="B940" s="8"/>
      <c r="C940" s="152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S940" s="95" t="str">
        <f>IF(LEFT($V940,6)&lt;&gt;"",IF(COUNTIF(会員一覧!$E$4:$E$97,$V940),5,1),"")</f>
        <v/>
      </c>
      <c r="T940" s="96" t="str">
        <f>IF(LEFT($V940,6)&lt;&gt;"",IF(COUNTIF(会員一覧!$E$4:$E$97,$V940),"メンバー",""),"")</f>
        <v/>
      </c>
      <c r="V940" s="150" t="str">
        <f t="shared" si="45"/>
        <v/>
      </c>
      <c r="W940" s="161" t="e">
        <f t="shared" si="46"/>
        <v>#VALUE!</v>
      </c>
    </row>
    <row r="941" spans="1:23">
      <c r="A941" s="7" t="str">
        <f t="shared" si="44"/>
        <v/>
      </c>
      <c r="B941" s="8"/>
      <c r="C941" s="152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S941" s="95" t="str">
        <f>IF(LEFT($V941,6)&lt;&gt;"",IF(COUNTIF(会員一覧!$E$4:$E$97,$V941),5,1),"")</f>
        <v/>
      </c>
      <c r="T941" s="96" t="str">
        <f>IF(LEFT($V941,6)&lt;&gt;"",IF(COUNTIF(会員一覧!$E$4:$E$97,$V941),"メンバー",""),"")</f>
        <v/>
      </c>
      <c r="V941" s="150" t="str">
        <f t="shared" si="45"/>
        <v/>
      </c>
      <c r="W941" s="161" t="e">
        <f t="shared" si="46"/>
        <v>#VALUE!</v>
      </c>
    </row>
    <row r="942" spans="1:23">
      <c r="A942" s="7" t="str">
        <f t="shared" si="44"/>
        <v/>
      </c>
      <c r="B942" s="8"/>
      <c r="C942" s="152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S942" s="95" t="str">
        <f>IF(LEFT($V942,6)&lt;&gt;"",IF(COUNTIF(会員一覧!$E$4:$E$97,$V942),5,1),"")</f>
        <v/>
      </c>
      <c r="T942" s="96" t="str">
        <f>IF(LEFT($V942,6)&lt;&gt;"",IF(COUNTIF(会員一覧!$E$4:$E$97,$V942),"メンバー",""),"")</f>
        <v/>
      </c>
      <c r="V942" s="150" t="str">
        <f t="shared" si="45"/>
        <v/>
      </c>
      <c r="W942" s="161" t="e">
        <f t="shared" si="46"/>
        <v>#VALUE!</v>
      </c>
    </row>
    <row r="943" spans="1:23">
      <c r="A943" s="7" t="str">
        <f t="shared" si="44"/>
        <v/>
      </c>
      <c r="B943" s="8"/>
      <c r="C943" s="152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S943" s="95" t="str">
        <f>IF(LEFT($V943,6)&lt;&gt;"",IF(COUNTIF(会員一覧!$E$4:$E$97,$V943),5,1),"")</f>
        <v/>
      </c>
      <c r="T943" s="96" t="str">
        <f>IF(LEFT($V943,6)&lt;&gt;"",IF(COUNTIF(会員一覧!$E$4:$E$97,$V943),"メンバー",""),"")</f>
        <v/>
      </c>
      <c r="V943" s="150" t="str">
        <f t="shared" si="45"/>
        <v/>
      </c>
      <c r="W943" s="161" t="e">
        <f t="shared" si="46"/>
        <v>#VALUE!</v>
      </c>
    </row>
    <row r="944" spans="1:23">
      <c r="A944" s="7" t="str">
        <f t="shared" si="44"/>
        <v/>
      </c>
      <c r="B944" s="8"/>
      <c r="C944" s="152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S944" s="95" t="str">
        <f>IF(LEFT($V944,6)&lt;&gt;"",IF(COUNTIF(会員一覧!$E$4:$E$97,$V944),5,1),"")</f>
        <v/>
      </c>
      <c r="T944" s="96" t="str">
        <f>IF(LEFT($V944,6)&lt;&gt;"",IF(COUNTIF(会員一覧!$E$4:$E$97,$V944),"メンバー",""),"")</f>
        <v/>
      </c>
      <c r="V944" s="150" t="str">
        <f t="shared" si="45"/>
        <v/>
      </c>
      <c r="W944" s="161" t="e">
        <f t="shared" si="46"/>
        <v>#VALUE!</v>
      </c>
    </row>
    <row r="945" spans="1:23">
      <c r="A945" s="7" t="str">
        <f t="shared" si="44"/>
        <v/>
      </c>
      <c r="B945" s="8"/>
      <c r="C945" s="152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S945" s="95" t="str">
        <f>IF(LEFT($V945,6)&lt;&gt;"",IF(COUNTIF(会員一覧!$E$4:$E$97,$V945),5,1),"")</f>
        <v/>
      </c>
      <c r="T945" s="96" t="str">
        <f>IF(LEFT($V945,6)&lt;&gt;"",IF(COUNTIF(会員一覧!$E$4:$E$97,$V945),"メンバー",""),"")</f>
        <v/>
      </c>
      <c r="V945" s="150" t="str">
        <f t="shared" si="45"/>
        <v/>
      </c>
      <c r="W945" s="161" t="e">
        <f t="shared" si="46"/>
        <v>#VALUE!</v>
      </c>
    </row>
    <row r="946" spans="1:23">
      <c r="A946" s="7" t="str">
        <f t="shared" si="44"/>
        <v/>
      </c>
      <c r="B946" s="8"/>
      <c r="C946" s="152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S946" s="95" t="str">
        <f>IF(LEFT($V946,6)&lt;&gt;"",IF(COUNTIF(会員一覧!$E$4:$E$97,$V946),5,1),"")</f>
        <v/>
      </c>
      <c r="T946" s="96" t="str">
        <f>IF(LEFT($V946,6)&lt;&gt;"",IF(COUNTIF(会員一覧!$E$4:$E$97,$V946),"メンバー",""),"")</f>
        <v/>
      </c>
      <c r="V946" s="150" t="str">
        <f t="shared" si="45"/>
        <v/>
      </c>
      <c r="W946" s="161" t="e">
        <f t="shared" si="46"/>
        <v>#VALUE!</v>
      </c>
    </row>
    <row r="947" spans="1:23">
      <c r="A947" s="7" t="str">
        <f t="shared" si="44"/>
        <v/>
      </c>
      <c r="B947" s="8"/>
      <c r="C947" s="152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S947" s="95" t="str">
        <f>IF(LEFT($V947,6)&lt;&gt;"",IF(COUNTIF(会員一覧!$E$4:$E$97,$V947),5,1),"")</f>
        <v/>
      </c>
      <c r="T947" s="96" t="str">
        <f>IF(LEFT($V947,6)&lt;&gt;"",IF(COUNTIF(会員一覧!$E$4:$E$97,$V947),"メンバー",""),"")</f>
        <v/>
      </c>
      <c r="V947" s="150" t="str">
        <f t="shared" si="45"/>
        <v/>
      </c>
      <c r="W947" s="161" t="e">
        <f t="shared" si="46"/>
        <v>#VALUE!</v>
      </c>
    </row>
    <row r="948" spans="1:23">
      <c r="A948" s="7" t="str">
        <f t="shared" si="44"/>
        <v/>
      </c>
      <c r="B948" s="8"/>
      <c r="C948" s="152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S948" s="95" t="str">
        <f>IF(LEFT($V948,6)&lt;&gt;"",IF(COUNTIF(会員一覧!$E$4:$E$97,$V948),5,1),"")</f>
        <v/>
      </c>
      <c r="T948" s="96" t="str">
        <f>IF(LEFT($V948,6)&lt;&gt;"",IF(COUNTIF(会員一覧!$E$4:$E$97,$V948),"メンバー",""),"")</f>
        <v/>
      </c>
      <c r="V948" s="150" t="str">
        <f t="shared" si="45"/>
        <v/>
      </c>
      <c r="W948" s="161" t="e">
        <f t="shared" si="46"/>
        <v>#VALUE!</v>
      </c>
    </row>
    <row r="949" spans="1:23">
      <c r="A949" s="7" t="str">
        <f t="shared" si="44"/>
        <v/>
      </c>
      <c r="B949" s="8"/>
      <c r="C949" s="152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S949" s="95" t="str">
        <f>IF(LEFT($V949,6)&lt;&gt;"",IF(COUNTIF(会員一覧!$E$4:$E$97,$V949),5,1),"")</f>
        <v/>
      </c>
      <c r="T949" s="96" t="str">
        <f>IF(LEFT($V949,6)&lt;&gt;"",IF(COUNTIF(会員一覧!$E$4:$E$97,$V949),"メンバー",""),"")</f>
        <v/>
      </c>
      <c r="V949" s="150" t="str">
        <f t="shared" si="45"/>
        <v/>
      </c>
      <c r="W949" s="161" t="e">
        <f t="shared" si="46"/>
        <v>#VALUE!</v>
      </c>
    </row>
    <row r="950" spans="1:23">
      <c r="A950" s="7" t="str">
        <f t="shared" si="44"/>
        <v/>
      </c>
      <c r="B950" s="8"/>
      <c r="C950" s="152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S950" s="95" t="str">
        <f>IF(LEFT($V950,6)&lt;&gt;"",IF(COUNTIF(会員一覧!$E$4:$E$97,$V950),5,1),"")</f>
        <v/>
      </c>
      <c r="T950" s="96" t="str">
        <f>IF(LEFT($V950,6)&lt;&gt;"",IF(COUNTIF(会員一覧!$E$4:$E$97,$V950),"メンバー",""),"")</f>
        <v/>
      </c>
      <c r="V950" s="150" t="str">
        <f t="shared" si="45"/>
        <v/>
      </c>
      <c r="W950" s="161" t="e">
        <f t="shared" si="46"/>
        <v>#VALUE!</v>
      </c>
    </row>
    <row r="951" spans="1:23">
      <c r="A951" s="7" t="str">
        <f t="shared" si="44"/>
        <v/>
      </c>
      <c r="B951" s="8"/>
      <c r="C951" s="152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S951" s="95" t="str">
        <f>IF(LEFT($V951,6)&lt;&gt;"",IF(COUNTIF(会員一覧!$E$4:$E$97,$V951),5,1),"")</f>
        <v/>
      </c>
      <c r="T951" s="96" t="str">
        <f>IF(LEFT($V951,6)&lt;&gt;"",IF(COUNTIF(会員一覧!$E$4:$E$97,$V951),"メンバー",""),"")</f>
        <v/>
      </c>
      <c r="V951" s="150" t="str">
        <f t="shared" si="45"/>
        <v/>
      </c>
      <c r="W951" s="161" t="e">
        <f t="shared" si="46"/>
        <v>#VALUE!</v>
      </c>
    </row>
    <row r="952" spans="1:23">
      <c r="A952" s="7" t="str">
        <f t="shared" si="44"/>
        <v/>
      </c>
      <c r="B952" s="8"/>
      <c r="C952" s="152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S952" s="95" t="str">
        <f>IF(LEFT($V952,6)&lt;&gt;"",IF(COUNTIF(会員一覧!$E$4:$E$97,$V952),5,1),"")</f>
        <v/>
      </c>
      <c r="T952" s="96" t="str">
        <f>IF(LEFT($V952,6)&lt;&gt;"",IF(COUNTIF(会員一覧!$E$4:$E$97,$V952),"メンバー",""),"")</f>
        <v/>
      </c>
      <c r="V952" s="150" t="str">
        <f t="shared" si="45"/>
        <v/>
      </c>
      <c r="W952" s="161" t="e">
        <f t="shared" si="46"/>
        <v>#VALUE!</v>
      </c>
    </row>
    <row r="953" spans="1:23">
      <c r="A953" s="7" t="str">
        <f t="shared" si="44"/>
        <v/>
      </c>
      <c r="B953" s="8"/>
      <c r="C953" s="152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S953" s="95" t="str">
        <f>IF(LEFT($V953,6)&lt;&gt;"",IF(COUNTIF(会員一覧!$E$4:$E$97,$V953),5,1),"")</f>
        <v/>
      </c>
      <c r="T953" s="96" t="str">
        <f>IF(LEFT($V953,6)&lt;&gt;"",IF(COUNTIF(会員一覧!$E$4:$E$97,$V953),"メンバー",""),"")</f>
        <v/>
      </c>
      <c r="V953" s="150" t="str">
        <f t="shared" si="45"/>
        <v/>
      </c>
      <c r="W953" s="161" t="e">
        <f t="shared" si="46"/>
        <v>#VALUE!</v>
      </c>
    </row>
    <row r="954" spans="1:23">
      <c r="A954" s="7" t="str">
        <f t="shared" si="44"/>
        <v/>
      </c>
      <c r="B954" s="8"/>
      <c r="C954" s="152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S954" s="95" t="str">
        <f>IF(LEFT($V954,6)&lt;&gt;"",IF(COUNTIF(会員一覧!$E$4:$E$97,$V954),5,1),"")</f>
        <v/>
      </c>
      <c r="T954" s="96" t="str">
        <f>IF(LEFT($V954,6)&lt;&gt;"",IF(COUNTIF(会員一覧!$E$4:$E$97,$V954),"メンバー",""),"")</f>
        <v/>
      </c>
      <c r="V954" s="150" t="str">
        <f t="shared" si="45"/>
        <v/>
      </c>
      <c r="W954" s="161" t="e">
        <f t="shared" si="46"/>
        <v>#VALUE!</v>
      </c>
    </row>
    <row r="955" spans="1:23">
      <c r="A955" s="7" t="str">
        <f t="shared" si="44"/>
        <v/>
      </c>
      <c r="B955" s="8"/>
      <c r="C955" s="152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S955" s="95" t="str">
        <f>IF(LEFT($V955,6)&lt;&gt;"",IF(COUNTIF(会員一覧!$E$4:$E$97,$V955),5,1),"")</f>
        <v/>
      </c>
      <c r="T955" s="96" t="str">
        <f>IF(LEFT($V955,6)&lt;&gt;"",IF(COUNTIF(会員一覧!$E$4:$E$97,$V955),"メンバー",""),"")</f>
        <v/>
      </c>
      <c r="V955" s="150" t="str">
        <f t="shared" si="45"/>
        <v/>
      </c>
      <c r="W955" s="161" t="e">
        <f t="shared" si="46"/>
        <v>#VALUE!</v>
      </c>
    </row>
    <row r="956" spans="1:23">
      <c r="A956" s="7" t="str">
        <f t="shared" si="44"/>
        <v/>
      </c>
      <c r="B956" s="8"/>
      <c r="C956" s="152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S956" s="95" t="str">
        <f>IF(LEFT($V956,6)&lt;&gt;"",IF(COUNTIF(会員一覧!$E$4:$E$97,$V956),5,1),"")</f>
        <v/>
      </c>
      <c r="T956" s="96" t="str">
        <f>IF(LEFT($V956,6)&lt;&gt;"",IF(COUNTIF(会員一覧!$E$4:$E$97,$V956),"メンバー",""),"")</f>
        <v/>
      </c>
      <c r="V956" s="150" t="str">
        <f t="shared" si="45"/>
        <v/>
      </c>
      <c r="W956" s="161" t="e">
        <f t="shared" si="46"/>
        <v>#VALUE!</v>
      </c>
    </row>
    <row r="957" spans="1:23">
      <c r="A957" s="7" t="str">
        <f t="shared" si="44"/>
        <v/>
      </c>
      <c r="B957" s="8"/>
      <c r="C957" s="152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S957" s="95" t="str">
        <f>IF(LEFT($V957,6)&lt;&gt;"",IF(COUNTIF(会員一覧!$E$4:$E$97,$V957),5,1),"")</f>
        <v/>
      </c>
      <c r="T957" s="96" t="str">
        <f>IF(LEFT($V957,6)&lt;&gt;"",IF(COUNTIF(会員一覧!$E$4:$E$97,$V957),"メンバー",""),"")</f>
        <v/>
      </c>
      <c r="V957" s="150" t="str">
        <f t="shared" si="45"/>
        <v/>
      </c>
      <c r="W957" s="161" t="e">
        <f t="shared" si="46"/>
        <v>#VALUE!</v>
      </c>
    </row>
    <row r="958" spans="1:23">
      <c r="A958" s="7" t="str">
        <f t="shared" si="44"/>
        <v/>
      </c>
      <c r="B958" s="8"/>
      <c r="C958" s="152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S958" s="95" t="str">
        <f>IF(LEFT($V958,6)&lt;&gt;"",IF(COUNTIF(会員一覧!$E$4:$E$97,$V958),5,1),"")</f>
        <v/>
      </c>
      <c r="T958" s="96" t="str">
        <f>IF(LEFT($V958,6)&lt;&gt;"",IF(COUNTIF(会員一覧!$E$4:$E$97,$V958),"メンバー",""),"")</f>
        <v/>
      </c>
      <c r="V958" s="150" t="str">
        <f t="shared" si="45"/>
        <v/>
      </c>
      <c r="W958" s="161" t="e">
        <f t="shared" si="46"/>
        <v>#VALUE!</v>
      </c>
    </row>
    <row r="959" spans="1:23">
      <c r="A959" s="7" t="str">
        <f t="shared" si="44"/>
        <v/>
      </c>
      <c r="B959" s="8"/>
      <c r="C959" s="152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S959" s="95" t="str">
        <f>IF(LEFT($V959,6)&lt;&gt;"",IF(COUNTIF(会員一覧!$E$4:$E$97,$V959),5,1),"")</f>
        <v/>
      </c>
      <c r="T959" s="96" t="str">
        <f>IF(LEFT($V959,6)&lt;&gt;"",IF(COUNTIF(会員一覧!$E$4:$E$97,$V959),"メンバー",""),"")</f>
        <v/>
      </c>
      <c r="V959" s="150" t="str">
        <f t="shared" si="45"/>
        <v/>
      </c>
      <c r="W959" s="161" t="e">
        <f t="shared" si="46"/>
        <v>#VALUE!</v>
      </c>
    </row>
    <row r="960" spans="1:23">
      <c r="A960" s="7" t="str">
        <f t="shared" si="44"/>
        <v/>
      </c>
      <c r="B960" s="8"/>
      <c r="C960" s="152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S960" s="95" t="str">
        <f>IF(LEFT($V960,6)&lt;&gt;"",IF(COUNTIF(会員一覧!$E$4:$E$97,$V960),5,1),"")</f>
        <v/>
      </c>
      <c r="T960" s="96" t="str">
        <f>IF(LEFT($V960,6)&lt;&gt;"",IF(COUNTIF(会員一覧!$E$4:$E$97,$V960),"メンバー",""),"")</f>
        <v/>
      </c>
      <c r="V960" s="150" t="str">
        <f t="shared" si="45"/>
        <v/>
      </c>
      <c r="W960" s="161" t="e">
        <f t="shared" si="46"/>
        <v>#VALUE!</v>
      </c>
    </row>
    <row r="961" spans="1:23">
      <c r="A961" s="7" t="str">
        <f t="shared" si="44"/>
        <v/>
      </c>
      <c r="B961" s="8"/>
      <c r="C961" s="152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S961" s="95" t="str">
        <f>IF(LEFT($V961,6)&lt;&gt;"",IF(COUNTIF(会員一覧!$E$4:$E$97,$V961),5,1),"")</f>
        <v/>
      </c>
      <c r="T961" s="96" t="str">
        <f>IF(LEFT($V961,6)&lt;&gt;"",IF(COUNTIF(会員一覧!$E$4:$E$97,$V961),"メンバー",""),"")</f>
        <v/>
      </c>
      <c r="V961" s="150" t="str">
        <f t="shared" si="45"/>
        <v/>
      </c>
      <c r="W961" s="161" t="e">
        <f t="shared" si="46"/>
        <v>#VALUE!</v>
      </c>
    </row>
    <row r="962" spans="1:23">
      <c r="A962" s="7" t="str">
        <f t="shared" si="44"/>
        <v/>
      </c>
      <c r="B962" s="8"/>
      <c r="C962" s="152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S962" s="95" t="str">
        <f>IF(LEFT($V962,6)&lt;&gt;"",IF(COUNTIF(会員一覧!$E$4:$E$97,$V962),5,1),"")</f>
        <v/>
      </c>
      <c r="T962" s="96" t="str">
        <f>IF(LEFT($V962,6)&lt;&gt;"",IF(COUNTIF(会員一覧!$E$4:$E$97,$V962),"メンバー",""),"")</f>
        <v/>
      </c>
      <c r="V962" s="150" t="str">
        <f t="shared" si="45"/>
        <v/>
      </c>
      <c r="W962" s="161" t="e">
        <f t="shared" si="46"/>
        <v>#VALUE!</v>
      </c>
    </row>
    <row r="963" spans="1:23">
      <c r="A963" s="7" t="str">
        <f t="shared" si="44"/>
        <v/>
      </c>
      <c r="B963" s="8"/>
      <c r="C963" s="152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S963" s="95" t="str">
        <f>IF(LEFT($V963,6)&lt;&gt;"",IF(COUNTIF(会員一覧!$E$4:$E$97,$V963),5,1),"")</f>
        <v/>
      </c>
      <c r="T963" s="96" t="str">
        <f>IF(LEFT($V963,6)&lt;&gt;"",IF(COUNTIF(会員一覧!$E$4:$E$97,$V963),"メンバー",""),"")</f>
        <v/>
      </c>
      <c r="V963" s="150" t="str">
        <f t="shared" si="45"/>
        <v/>
      </c>
      <c r="W963" s="161" t="e">
        <f t="shared" si="46"/>
        <v>#VALUE!</v>
      </c>
    </row>
    <row r="964" spans="1:23">
      <c r="A964" s="7" t="str">
        <f t="shared" si="44"/>
        <v/>
      </c>
      <c r="B964" s="8"/>
      <c r="C964" s="152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S964" s="95" t="str">
        <f>IF(LEFT($V964,6)&lt;&gt;"",IF(COUNTIF(会員一覧!$E$4:$E$97,$V964),5,1),"")</f>
        <v/>
      </c>
      <c r="T964" s="96" t="str">
        <f>IF(LEFT($V964,6)&lt;&gt;"",IF(COUNTIF(会員一覧!$E$4:$E$97,$V964),"メンバー",""),"")</f>
        <v/>
      </c>
      <c r="V964" s="150" t="str">
        <f t="shared" si="45"/>
        <v/>
      </c>
      <c r="W964" s="161" t="e">
        <f t="shared" si="46"/>
        <v>#VALUE!</v>
      </c>
    </row>
    <row r="965" spans="1:23">
      <c r="A965" s="7" t="str">
        <f t="shared" si="44"/>
        <v/>
      </c>
      <c r="B965" s="8"/>
      <c r="C965" s="152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S965" s="95" t="str">
        <f>IF(LEFT($V965,6)&lt;&gt;"",IF(COUNTIF(会員一覧!$E$4:$E$97,$V965),5,1),"")</f>
        <v/>
      </c>
      <c r="T965" s="96" t="str">
        <f>IF(LEFT($V965,6)&lt;&gt;"",IF(COUNTIF(会員一覧!$E$4:$E$97,$V965),"メンバー",""),"")</f>
        <v/>
      </c>
      <c r="V965" s="150" t="str">
        <f t="shared" si="45"/>
        <v/>
      </c>
      <c r="W965" s="161" t="e">
        <f t="shared" si="46"/>
        <v>#VALUE!</v>
      </c>
    </row>
    <row r="966" spans="1:23">
      <c r="A966" s="7" t="str">
        <f t="shared" si="44"/>
        <v/>
      </c>
      <c r="B966" s="8"/>
      <c r="C966" s="152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S966" s="95" t="str">
        <f>IF(LEFT($V966,6)&lt;&gt;"",IF(COUNTIF(会員一覧!$E$4:$E$97,$V966),5,1),"")</f>
        <v/>
      </c>
      <c r="T966" s="96" t="str">
        <f>IF(LEFT($V966,6)&lt;&gt;"",IF(COUNTIF(会員一覧!$E$4:$E$97,$V966),"メンバー",""),"")</f>
        <v/>
      </c>
      <c r="V966" s="150" t="str">
        <f t="shared" si="45"/>
        <v/>
      </c>
      <c r="W966" s="161" t="e">
        <f t="shared" si="46"/>
        <v>#VALUE!</v>
      </c>
    </row>
    <row r="967" spans="1:23">
      <c r="A967" s="7" t="str">
        <f t="shared" si="44"/>
        <v/>
      </c>
      <c r="B967" s="8"/>
      <c r="C967" s="152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S967" s="95" t="str">
        <f>IF(LEFT($V967,6)&lt;&gt;"",IF(COUNTIF(会員一覧!$E$4:$E$97,$V967),5,1),"")</f>
        <v/>
      </c>
      <c r="T967" s="96" t="str">
        <f>IF(LEFT($V967,6)&lt;&gt;"",IF(COUNTIF(会員一覧!$E$4:$E$97,$V967),"メンバー",""),"")</f>
        <v/>
      </c>
      <c r="V967" s="150" t="str">
        <f t="shared" si="45"/>
        <v/>
      </c>
      <c r="W967" s="161" t="e">
        <f t="shared" si="46"/>
        <v>#VALUE!</v>
      </c>
    </row>
    <row r="968" spans="1:23">
      <c r="A968" s="7" t="str">
        <f t="shared" si="44"/>
        <v/>
      </c>
      <c r="B968" s="8"/>
      <c r="C968" s="152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S968" s="95" t="str">
        <f>IF(LEFT($V968,6)&lt;&gt;"",IF(COUNTIF(会員一覧!$E$4:$E$97,$V968),5,1),"")</f>
        <v/>
      </c>
      <c r="T968" s="96" t="str">
        <f>IF(LEFT($V968,6)&lt;&gt;"",IF(COUNTIF(会員一覧!$E$4:$E$97,$V968),"メンバー",""),"")</f>
        <v/>
      </c>
      <c r="V968" s="150" t="str">
        <f t="shared" si="45"/>
        <v/>
      </c>
      <c r="W968" s="161" t="e">
        <f t="shared" si="46"/>
        <v>#VALUE!</v>
      </c>
    </row>
    <row r="969" spans="1:23">
      <c r="A969" s="7" t="str">
        <f t="shared" si="44"/>
        <v/>
      </c>
      <c r="B969" s="8"/>
      <c r="C969" s="152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S969" s="95" t="str">
        <f>IF(LEFT($V969,6)&lt;&gt;"",IF(COUNTIF(会員一覧!$E$4:$E$97,$V969),5,1),"")</f>
        <v/>
      </c>
      <c r="T969" s="96" t="str">
        <f>IF(LEFT($V969,6)&lt;&gt;"",IF(COUNTIF(会員一覧!$E$4:$E$97,$V969),"メンバー",""),"")</f>
        <v/>
      </c>
      <c r="V969" s="150" t="str">
        <f t="shared" si="45"/>
        <v/>
      </c>
      <c r="W969" s="161" t="e">
        <f t="shared" si="46"/>
        <v>#VALUE!</v>
      </c>
    </row>
    <row r="970" spans="1:23">
      <c r="A970" s="7" t="str">
        <f t="shared" si="44"/>
        <v/>
      </c>
      <c r="B970" s="8"/>
      <c r="C970" s="152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S970" s="95" t="str">
        <f>IF(LEFT($V970,6)&lt;&gt;"",IF(COUNTIF(会員一覧!$E$4:$E$97,$V970),5,1),"")</f>
        <v/>
      </c>
      <c r="T970" s="96" t="str">
        <f>IF(LEFT($V970,6)&lt;&gt;"",IF(COUNTIF(会員一覧!$E$4:$E$97,$V970),"メンバー",""),"")</f>
        <v/>
      </c>
      <c r="V970" s="150" t="str">
        <f t="shared" si="45"/>
        <v/>
      </c>
      <c r="W970" s="161" t="e">
        <f t="shared" si="46"/>
        <v>#VALUE!</v>
      </c>
    </row>
    <row r="971" spans="1:23">
      <c r="A971" s="7" t="str">
        <f t="shared" ref="A971:A1025" si="47">IF($V971&lt;&gt;"",IF(COUNTIF($V$10:$V$930,$V971)&gt;1,"重複",""),"")</f>
        <v/>
      </c>
      <c r="B971" s="8"/>
      <c r="C971" s="152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S971" s="95" t="str">
        <f>IF(LEFT($V971,6)&lt;&gt;"",IF(COUNTIF(会員一覧!$E$4:$E$97,$V971),5,1),"")</f>
        <v/>
      </c>
      <c r="T971" s="96" t="str">
        <f>IF(LEFT($V971,6)&lt;&gt;"",IF(COUNTIF(会員一覧!$E$4:$E$97,$V971),"メンバー",""),"")</f>
        <v/>
      </c>
      <c r="V971" s="150" t="str">
        <f t="shared" ref="V971:V1025" si="48">LEFT(B971,6)</f>
        <v/>
      </c>
      <c r="W971" s="161" t="e">
        <f t="shared" ref="W971:W1025" si="49">ASC(G971)+0</f>
        <v>#VALUE!</v>
      </c>
    </row>
    <row r="972" spans="1:23">
      <c r="A972" s="7" t="str">
        <f t="shared" si="47"/>
        <v/>
      </c>
      <c r="B972" s="8"/>
      <c r="C972" s="152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S972" s="95" t="str">
        <f>IF(LEFT($V972,6)&lt;&gt;"",IF(COUNTIF(会員一覧!$E$4:$E$97,$V972),5,1),"")</f>
        <v/>
      </c>
      <c r="T972" s="96" t="str">
        <f>IF(LEFT($V972,6)&lt;&gt;"",IF(COUNTIF(会員一覧!$E$4:$E$97,$V972),"メンバー",""),"")</f>
        <v/>
      </c>
      <c r="V972" s="150" t="str">
        <f t="shared" si="48"/>
        <v/>
      </c>
      <c r="W972" s="161" t="e">
        <f t="shared" si="49"/>
        <v>#VALUE!</v>
      </c>
    </row>
    <row r="973" spans="1:23">
      <c r="A973" s="7" t="str">
        <f t="shared" si="47"/>
        <v/>
      </c>
      <c r="B973" s="8"/>
      <c r="C973" s="152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S973" s="95" t="str">
        <f>IF(LEFT($V973,6)&lt;&gt;"",IF(COUNTIF(会員一覧!$E$4:$E$97,$V973),5,1),"")</f>
        <v/>
      </c>
      <c r="T973" s="96" t="str">
        <f>IF(LEFT($V973,6)&lt;&gt;"",IF(COUNTIF(会員一覧!$E$4:$E$97,$V973),"メンバー",""),"")</f>
        <v/>
      </c>
      <c r="V973" s="150" t="str">
        <f t="shared" si="48"/>
        <v/>
      </c>
      <c r="W973" s="161" t="e">
        <f t="shared" si="49"/>
        <v>#VALUE!</v>
      </c>
    </row>
    <row r="974" spans="1:23">
      <c r="A974" s="7" t="str">
        <f t="shared" si="47"/>
        <v/>
      </c>
      <c r="B974" s="8"/>
      <c r="C974" s="152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S974" s="95" t="str">
        <f>IF(LEFT($V974,6)&lt;&gt;"",IF(COUNTIF(会員一覧!$E$4:$E$97,$V974),5,1),"")</f>
        <v/>
      </c>
      <c r="T974" s="96" t="str">
        <f>IF(LEFT($V974,6)&lt;&gt;"",IF(COUNTIF(会員一覧!$E$4:$E$97,$V974),"メンバー",""),"")</f>
        <v/>
      </c>
      <c r="V974" s="150" t="str">
        <f t="shared" si="48"/>
        <v/>
      </c>
      <c r="W974" s="161" t="e">
        <f t="shared" si="49"/>
        <v>#VALUE!</v>
      </c>
    </row>
    <row r="975" spans="1:23">
      <c r="A975" s="7" t="str">
        <f t="shared" si="47"/>
        <v/>
      </c>
      <c r="B975" s="8"/>
      <c r="C975" s="152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S975" s="95" t="str">
        <f>IF(LEFT($V975,6)&lt;&gt;"",IF(COUNTIF(会員一覧!$E$4:$E$97,$V975),5,1),"")</f>
        <v/>
      </c>
      <c r="T975" s="96" t="str">
        <f>IF(LEFT($V975,6)&lt;&gt;"",IF(COUNTIF(会員一覧!$E$4:$E$97,$V975),"メンバー",""),"")</f>
        <v/>
      </c>
      <c r="V975" s="150" t="str">
        <f t="shared" si="48"/>
        <v/>
      </c>
      <c r="W975" s="161" t="e">
        <f t="shared" si="49"/>
        <v>#VALUE!</v>
      </c>
    </row>
    <row r="976" spans="1:23">
      <c r="A976" s="7" t="str">
        <f t="shared" si="47"/>
        <v/>
      </c>
      <c r="B976" s="8"/>
      <c r="C976" s="152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S976" s="95" t="str">
        <f>IF(LEFT($V976,6)&lt;&gt;"",IF(COUNTIF(会員一覧!$E$4:$E$97,$V976),5,1),"")</f>
        <v/>
      </c>
      <c r="T976" s="96" t="str">
        <f>IF(LEFT($V976,6)&lt;&gt;"",IF(COUNTIF(会員一覧!$E$4:$E$97,$V976),"メンバー",""),"")</f>
        <v/>
      </c>
      <c r="V976" s="150" t="str">
        <f t="shared" si="48"/>
        <v/>
      </c>
      <c r="W976" s="161" t="e">
        <f t="shared" si="49"/>
        <v>#VALUE!</v>
      </c>
    </row>
    <row r="977" spans="1:23">
      <c r="A977" s="7" t="str">
        <f t="shared" si="47"/>
        <v/>
      </c>
      <c r="B977" s="8"/>
      <c r="C977" s="152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S977" s="95" t="str">
        <f>IF(LEFT($V977,6)&lt;&gt;"",IF(COUNTIF(会員一覧!$E$4:$E$97,$V977),5,1),"")</f>
        <v/>
      </c>
      <c r="T977" s="96" t="str">
        <f>IF(LEFT($V977,6)&lt;&gt;"",IF(COUNTIF(会員一覧!$E$4:$E$97,$V977),"メンバー",""),"")</f>
        <v/>
      </c>
      <c r="V977" s="150" t="str">
        <f t="shared" si="48"/>
        <v/>
      </c>
      <c r="W977" s="161" t="e">
        <f t="shared" si="49"/>
        <v>#VALUE!</v>
      </c>
    </row>
    <row r="978" spans="1:23">
      <c r="A978" s="7" t="str">
        <f t="shared" si="47"/>
        <v/>
      </c>
      <c r="B978" s="8"/>
      <c r="C978" s="152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S978" s="95" t="str">
        <f>IF(LEFT($V978,6)&lt;&gt;"",IF(COUNTIF(会員一覧!$E$4:$E$97,$V978),5,1),"")</f>
        <v/>
      </c>
      <c r="T978" s="96" t="str">
        <f>IF(LEFT($V978,6)&lt;&gt;"",IF(COUNTIF(会員一覧!$E$4:$E$97,$V978),"メンバー",""),"")</f>
        <v/>
      </c>
      <c r="V978" s="150" t="str">
        <f t="shared" si="48"/>
        <v/>
      </c>
      <c r="W978" s="161" t="e">
        <f t="shared" si="49"/>
        <v>#VALUE!</v>
      </c>
    </row>
    <row r="979" spans="1:23">
      <c r="A979" s="7" t="str">
        <f t="shared" si="47"/>
        <v/>
      </c>
      <c r="B979" s="8"/>
      <c r="C979" s="152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S979" s="95" t="str">
        <f>IF(LEFT($V979,6)&lt;&gt;"",IF(COUNTIF(会員一覧!$E$4:$E$97,$V979),5,1),"")</f>
        <v/>
      </c>
      <c r="T979" s="96" t="str">
        <f>IF(LEFT($V979,6)&lt;&gt;"",IF(COUNTIF(会員一覧!$E$4:$E$97,$V979),"メンバー",""),"")</f>
        <v/>
      </c>
      <c r="V979" s="150" t="str">
        <f t="shared" si="48"/>
        <v/>
      </c>
      <c r="W979" s="161" t="e">
        <f t="shared" si="49"/>
        <v>#VALUE!</v>
      </c>
    </row>
    <row r="980" spans="1:23">
      <c r="A980" s="7" t="str">
        <f t="shared" si="47"/>
        <v/>
      </c>
      <c r="B980" s="8"/>
      <c r="C980" s="152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S980" s="95" t="str">
        <f>IF(LEFT($V980,6)&lt;&gt;"",IF(COUNTIF(会員一覧!$E$4:$E$97,$V980),5,1),"")</f>
        <v/>
      </c>
      <c r="T980" s="96" t="str">
        <f>IF(LEFT($V980,6)&lt;&gt;"",IF(COUNTIF(会員一覧!$E$4:$E$97,$V980),"メンバー",""),"")</f>
        <v/>
      </c>
      <c r="V980" s="150" t="str">
        <f t="shared" si="48"/>
        <v/>
      </c>
      <c r="W980" s="161" t="e">
        <f t="shared" si="49"/>
        <v>#VALUE!</v>
      </c>
    </row>
    <row r="981" spans="1:23">
      <c r="A981" s="7" t="str">
        <f t="shared" si="47"/>
        <v/>
      </c>
      <c r="B981" s="8"/>
      <c r="C981" s="152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S981" s="95" t="str">
        <f>IF(LEFT($V981,6)&lt;&gt;"",IF(COUNTIF(会員一覧!$E$4:$E$97,$V981),5,1),"")</f>
        <v/>
      </c>
      <c r="T981" s="96" t="str">
        <f>IF(LEFT($V981,6)&lt;&gt;"",IF(COUNTIF(会員一覧!$E$4:$E$97,$V981),"メンバー",""),"")</f>
        <v/>
      </c>
      <c r="V981" s="150" t="str">
        <f t="shared" si="48"/>
        <v/>
      </c>
      <c r="W981" s="161" t="e">
        <f t="shared" si="49"/>
        <v>#VALUE!</v>
      </c>
    </row>
    <row r="982" spans="1:23">
      <c r="A982" s="7" t="str">
        <f t="shared" si="47"/>
        <v/>
      </c>
      <c r="B982" s="8"/>
      <c r="C982" s="152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S982" s="95" t="str">
        <f>IF(LEFT($V982,6)&lt;&gt;"",IF(COUNTIF(会員一覧!$E$4:$E$97,$V982),5,1),"")</f>
        <v/>
      </c>
      <c r="T982" s="96" t="str">
        <f>IF(LEFT($V982,6)&lt;&gt;"",IF(COUNTIF(会員一覧!$E$4:$E$97,$V982),"メンバー",""),"")</f>
        <v/>
      </c>
      <c r="V982" s="150" t="str">
        <f t="shared" si="48"/>
        <v/>
      </c>
      <c r="W982" s="161" t="e">
        <f t="shared" si="49"/>
        <v>#VALUE!</v>
      </c>
    </row>
    <row r="983" spans="1:23">
      <c r="A983" s="7" t="str">
        <f t="shared" si="47"/>
        <v/>
      </c>
      <c r="B983" s="8"/>
      <c r="C983" s="152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S983" s="95" t="str">
        <f>IF(LEFT($V983,6)&lt;&gt;"",IF(COUNTIF(会員一覧!$E$4:$E$97,$V983),5,1),"")</f>
        <v/>
      </c>
      <c r="T983" s="96" t="str">
        <f>IF(LEFT($V983,6)&lt;&gt;"",IF(COUNTIF(会員一覧!$E$4:$E$97,$V983),"メンバー",""),"")</f>
        <v/>
      </c>
      <c r="V983" s="150" t="str">
        <f t="shared" si="48"/>
        <v/>
      </c>
      <c r="W983" s="161" t="e">
        <f t="shared" si="49"/>
        <v>#VALUE!</v>
      </c>
    </row>
    <row r="984" spans="1:23">
      <c r="A984" s="7" t="str">
        <f t="shared" si="47"/>
        <v/>
      </c>
      <c r="B984" s="8"/>
      <c r="C984" s="152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S984" s="95" t="str">
        <f>IF(LEFT($V984,6)&lt;&gt;"",IF(COUNTIF(会員一覧!$E$4:$E$97,$V984),5,1),"")</f>
        <v/>
      </c>
      <c r="T984" s="96" t="str">
        <f>IF(LEFT($V984,6)&lt;&gt;"",IF(COUNTIF(会員一覧!$E$4:$E$97,$V984),"メンバー",""),"")</f>
        <v/>
      </c>
      <c r="V984" s="150" t="str">
        <f t="shared" si="48"/>
        <v/>
      </c>
      <c r="W984" s="161" t="e">
        <f t="shared" si="49"/>
        <v>#VALUE!</v>
      </c>
    </row>
    <row r="985" spans="1:23">
      <c r="A985" s="7" t="str">
        <f t="shared" si="47"/>
        <v/>
      </c>
      <c r="B985" s="8"/>
      <c r="C985" s="152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S985" s="95" t="str">
        <f>IF(LEFT($V985,6)&lt;&gt;"",IF(COUNTIF(会員一覧!$E$4:$E$97,$V985),5,1),"")</f>
        <v/>
      </c>
      <c r="T985" s="96" t="str">
        <f>IF(LEFT($V985,6)&lt;&gt;"",IF(COUNTIF(会員一覧!$E$4:$E$97,$V985),"メンバー",""),"")</f>
        <v/>
      </c>
      <c r="V985" s="150" t="str">
        <f t="shared" si="48"/>
        <v/>
      </c>
      <c r="W985" s="161" t="e">
        <f t="shared" si="49"/>
        <v>#VALUE!</v>
      </c>
    </row>
    <row r="986" spans="1:23">
      <c r="A986" s="7" t="str">
        <f t="shared" si="47"/>
        <v/>
      </c>
      <c r="B986" s="8"/>
      <c r="C986" s="152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S986" s="95" t="str">
        <f>IF(LEFT($V986,6)&lt;&gt;"",IF(COUNTIF(会員一覧!$E$4:$E$97,$V986),5,1),"")</f>
        <v/>
      </c>
      <c r="T986" s="96" t="str">
        <f>IF(LEFT($V986,6)&lt;&gt;"",IF(COUNTIF(会員一覧!$E$4:$E$97,$V986),"メンバー",""),"")</f>
        <v/>
      </c>
      <c r="V986" s="150" t="str">
        <f t="shared" si="48"/>
        <v/>
      </c>
      <c r="W986" s="161" t="e">
        <f t="shared" si="49"/>
        <v>#VALUE!</v>
      </c>
    </row>
    <row r="987" spans="1:23">
      <c r="A987" s="7" t="str">
        <f t="shared" si="47"/>
        <v/>
      </c>
      <c r="B987" s="8"/>
      <c r="C987" s="152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S987" s="95" t="str">
        <f>IF(LEFT($V987,6)&lt;&gt;"",IF(COUNTIF(会員一覧!$E$4:$E$97,$V987),5,1),"")</f>
        <v/>
      </c>
      <c r="T987" s="96" t="str">
        <f>IF(LEFT($V987,6)&lt;&gt;"",IF(COUNTIF(会員一覧!$E$4:$E$97,$V987),"メンバー",""),"")</f>
        <v/>
      </c>
      <c r="V987" s="150" t="str">
        <f t="shared" si="48"/>
        <v/>
      </c>
      <c r="W987" s="161" t="e">
        <f t="shared" si="49"/>
        <v>#VALUE!</v>
      </c>
    </row>
    <row r="988" spans="1:23">
      <c r="A988" s="7" t="str">
        <f t="shared" si="47"/>
        <v/>
      </c>
      <c r="B988" s="8"/>
      <c r="C988" s="152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S988" s="95" t="str">
        <f>IF(LEFT($V988,6)&lt;&gt;"",IF(COUNTIF(会員一覧!$E$4:$E$97,$V988),5,1),"")</f>
        <v/>
      </c>
      <c r="T988" s="96" t="str">
        <f>IF(LEFT($V988,6)&lt;&gt;"",IF(COUNTIF(会員一覧!$E$4:$E$97,$V988),"メンバー",""),"")</f>
        <v/>
      </c>
      <c r="V988" s="150" t="str">
        <f t="shared" si="48"/>
        <v/>
      </c>
      <c r="W988" s="161" t="e">
        <f t="shared" si="49"/>
        <v>#VALUE!</v>
      </c>
    </row>
    <row r="989" spans="1:23">
      <c r="A989" s="7" t="str">
        <f t="shared" si="47"/>
        <v/>
      </c>
      <c r="B989" s="8"/>
      <c r="C989" s="152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S989" s="95" t="str">
        <f>IF(LEFT($V989,6)&lt;&gt;"",IF(COUNTIF(会員一覧!$E$4:$E$97,$V989),5,1),"")</f>
        <v/>
      </c>
      <c r="T989" s="96" t="str">
        <f>IF(LEFT($V989,6)&lt;&gt;"",IF(COUNTIF(会員一覧!$E$4:$E$97,$V989),"メンバー",""),"")</f>
        <v/>
      </c>
      <c r="V989" s="150" t="str">
        <f t="shared" si="48"/>
        <v/>
      </c>
      <c r="W989" s="161" t="e">
        <f t="shared" si="49"/>
        <v>#VALUE!</v>
      </c>
    </row>
    <row r="990" spans="1:23">
      <c r="A990" s="7" t="str">
        <f t="shared" si="47"/>
        <v/>
      </c>
      <c r="B990" s="8"/>
      <c r="C990" s="152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S990" s="95" t="str">
        <f>IF(LEFT($V990,6)&lt;&gt;"",IF(COUNTIF(会員一覧!$E$4:$E$97,$V990),5,1),"")</f>
        <v/>
      </c>
      <c r="T990" s="96" t="str">
        <f>IF(LEFT($V990,6)&lt;&gt;"",IF(COUNTIF(会員一覧!$E$4:$E$97,$V990),"メンバー",""),"")</f>
        <v/>
      </c>
      <c r="V990" s="150" t="str">
        <f t="shared" si="48"/>
        <v/>
      </c>
      <c r="W990" s="161" t="e">
        <f t="shared" si="49"/>
        <v>#VALUE!</v>
      </c>
    </row>
    <row r="991" spans="1:23">
      <c r="A991" s="7" t="str">
        <f t="shared" si="47"/>
        <v/>
      </c>
      <c r="B991" s="8"/>
      <c r="C991" s="152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S991" s="95" t="str">
        <f>IF(LEFT($V991,6)&lt;&gt;"",IF(COUNTIF(会員一覧!$E$4:$E$97,$V991),5,1),"")</f>
        <v/>
      </c>
      <c r="T991" s="96" t="str">
        <f>IF(LEFT($V991,6)&lt;&gt;"",IF(COUNTIF(会員一覧!$E$4:$E$97,$V991),"メンバー",""),"")</f>
        <v/>
      </c>
      <c r="V991" s="150" t="str">
        <f t="shared" si="48"/>
        <v/>
      </c>
      <c r="W991" s="161" t="e">
        <f t="shared" si="49"/>
        <v>#VALUE!</v>
      </c>
    </row>
    <row r="992" spans="1:23">
      <c r="A992" s="7" t="str">
        <f t="shared" si="47"/>
        <v/>
      </c>
      <c r="B992" s="8"/>
      <c r="C992" s="152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S992" s="95" t="str">
        <f>IF(LEFT($V992,6)&lt;&gt;"",IF(COUNTIF(会員一覧!$E$4:$E$97,$V992),5,1),"")</f>
        <v/>
      </c>
      <c r="T992" s="96" t="str">
        <f>IF(LEFT($V992,6)&lt;&gt;"",IF(COUNTIF(会員一覧!$E$4:$E$97,$V992),"メンバー",""),"")</f>
        <v/>
      </c>
      <c r="V992" s="150" t="str">
        <f t="shared" si="48"/>
        <v/>
      </c>
      <c r="W992" s="161" t="e">
        <f t="shared" si="49"/>
        <v>#VALUE!</v>
      </c>
    </row>
    <row r="993" spans="1:23">
      <c r="A993" s="7" t="str">
        <f t="shared" si="47"/>
        <v/>
      </c>
      <c r="B993" s="8"/>
      <c r="C993" s="152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S993" s="95" t="str">
        <f>IF(LEFT($V993,6)&lt;&gt;"",IF(COUNTIF(会員一覧!$E$4:$E$97,$V993),5,1),"")</f>
        <v/>
      </c>
      <c r="T993" s="96" t="str">
        <f>IF(LEFT($V993,6)&lt;&gt;"",IF(COUNTIF(会員一覧!$E$4:$E$97,$V993),"メンバー",""),"")</f>
        <v/>
      </c>
      <c r="V993" s="150" t="str">
        <f t="shared" si="48"/>
        <v/>
      </c>
      <c r="W993" s="161" t="e">
        <f t="shared" si="49"/>
        <v>#VALUE!</v>
      </c>
    </row>
    <row r="994" spans="1:23">
      <c r="A994" s="7" t="str">
        <f t="shared" si="47"/>
        <v/>
      </c>
      <c r="B994" s="8"/>
      <c r="C994" s="152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S994" s="95" t="str">
        <f>IF(LEFT($V994,6)&lt;&gt;"",IF(COUNTIF(会員一覧!$E$4:$E$97,$V994),5,1),"")</f>
        <v/>
      </c>
      <c r="T994" s="96" t="str">
        <f>IF(LEFT($V994,6)&lt;&gt;"",IF(COUNTIF(会員一覧!$E$4:$E$97,$V994),"メンバー",""),"")</f>
        <v/>
      </c>
      <c r="V994" s="150" t="str">
        <f t="shared" si="48"/>
        <v/>
      </c>
      <c r="W994" s="161" t="e">
        <f t="shared" si="49"/>
        <v>#VALUE!</v>
      </c>
    </row>
    <row r="995" spans="1:23">
      <c r="A995" s="7" t="str">
        <f t="shared" si="47"/>
        <v/>
      </c>
      <c r="B995" s="8"/>
      <c r="C995" s="152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S995" s="95" t="str">
        <f>IF(LEFT($V995,6)&lt;&gt;"",IF(COUNTIF(会員一覧!$E$4:$E$97,$V995),5,1),"")</f>
        <v/>
      </c>
      <c r="T995" s="96" t="str">
        <f>IF(LEFT($V995,6)&lt;&gt;"",IF(COUNTIF(会員一覧!$E$4:$E$97,$V995),"メンバー",""),"")</f>
        <v/>
      </c>
      <c r="V995" s="150" t="str">
        <f t="shared" si="48"/>
        <v/>
      </c>
      <c r="W995" s="161" t="e">
        <f t="shared" si="49"/>
        <v>#VALUE!</v>
      </c>
    </row>
    <row r="996" spans="1:23">
      <c r="A996" s="7" t="str">
        <f t="shared" si="47"/>
        <v/>
      </c>
      <c r="B996" s="8"/>
      <c r="C996" s="152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S996" s="95" t="str">
        <f>IF(LEFT($V996,6)&lt;&gt;"",IF(COUNTIF(会員一覧!$E$4:$E$97,$V996),5,1),"")</f>
        <v/>
      </c>
      <c r="T996" s="96" t="str">
        <f>IF(LEFT($V996,6)&lt;&gt;"",IF(COUNTIF(会員一覧!$E$4:$E$97,$V996),"メンバー",""),"")</f>
        <v/>
      </c>
      <c r="V996" s="150" t="str">
        <f t="shared" si="48"/>
        <v/>
      </c>
      <c r="W996" s="161" t="e">
        <f t="shared" si="49"/>
        <v>#VALUE!</v>
      </c>
    </row>
    <row r="997" spans="1:23">
      <c r="A997" s="7" t="str">
        <f t="shared" si="47"/>
        <v/>
      </c>
      <c r="B997" s="8"/>
      <c r="C997" s="152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S997" s="95" t="str">
        <f>IF(LEFT($V997,6)&lt;&gt;"",IF(COUNTIF(会員一覧!$E$4:$E$97,$V997),5,1),"")</f>
        <v/>
      </c>
      <c r="T997" s="96" t="str">
        <f>IF(LEFT($V997,6)&lt;&gt;"",IF(COUNTIF(会員一覧!$E$4:$E$97,$V997),"メンバー",""),"")</f>
        <v/>
      </c>
      <c r="V997" s="150" t="str">
        <f t="shared" si="48"/>
        <v/>
      </c>
      <c r="W997" s="161" t="e">
        <f t="shared" si="49"/>
        <v>#VALUE!</v>
      </c>
    </row>
    <row r="998" spans="1:23">
      <c r="A998" s="7" t="str">
        <f t="shared" si="47"/>
        <v/>
      </c>
      <c r="B998" s="8"/>
      <c r="C998" s="152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S998" s="95" t="str">
        <f>IF(LEFT($V998,6)&lt;&gt;"",IF(COUNTIF(会員一覧!$E$4:$E$97,$V998),5,1),"")</f>
        <v/>
      </c>
      <c r="T998" s="96" t="str">
        <f>IF(LEFT($V998,6)&lt;&gt;"",IF(COUNTIF(会員一覧!$E$4:$E$97,$V998),"メンバー",""),"")</f>
        <v/>
      </c>
      <c r="V998" s="150" t="str">
        <f t="shared" si="48"/>
        <v/>
      </c>
      <c r="W998" s="161" t="e">
        <f t="shared" si="49"/>
        <v>#VALUE!</v>
      </c>
    </row>
    <row r="999" spans="1:23">
      <c r="A999" s="7" t="str">
        <f t="shared" si="47"/>
        <v/>
      </c>
      <c r="B999" s="8"/>
      <c r="C999" s="152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S999" s="95" t="str">
        <f>IF(LEFT($V999,6)&lt;&gt;"",IF(COUNTIF(会員一覧!$E$4:$E$97,$V999),5,1),"")</f>
        <v/>
      </c>
      <c r="T999" s="96" t="str">
        <f>IF(LEFT($V999,6)&lt;&gt;"",IF(COUNTIF(会員一覧!$E$4:$E$97,$V999),"メンバー",""),"")</f>
        <v/>
      </c>
      <c r="V999" s="150" t="str">
        <f t="shared" si="48"/>
        <v/>
      </c>
      <c r="W999" s="161" t="e">
        <f t="shared" si="49"/>
        <v>#VALUE!</v>
      </c>
    </row>
    <row r="1000" spans="1:23">
      <c r="A1000" s="7" t="str">
        <f t="shared" si="47"/>
        <v/>
      </c>
      <c r="B1000" s="8"/>
      <c r="C1000" s="152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S1000" s="95" t="str">
        <f>IF(LEFT($V1000,6)&lt;&gt;"",IF(COUNTIF(会員一覧!$E$4:$E$97,$V1000),5,1),"")</f>
        <v/>
      </c>
      <c r="T1000" s="96" t="str">
        <f>IF(LEFT($V1000,6)&lt;&gt;"",IF(COUNTIF(会員一覧!$E$4:$E$97,$V1000),"メンバー",""),"")</f>
        <v/>
      </c>
      <c r="V1000" s="150" t="str">
        <f t="shared" si="48"/>
        <v/>
      </c>
      <c r="W1000" s="161" t="e">
        <f t="shared" si="49"/>
        <v>#VALUE!</v>
      </c>
    </row>
    <row r="1001" spans="1:23">
      <c r="A1001" s="7" t="str">
        <f t="shared" si="47"/>
        <v/>
      </c>
      <c r="B1001" s="8"/>
      <c r="C1001" s="152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S1001" s="95" t="str">
        <f>IF(LEFT($V1001,6)&lt;&gt;"",IF(COUNTIF(会員一覧!$E$4:$E$97,$V1001),5,1),"")</f>
        <v/>
      </c>
      <c r="T1001" s="96" t="str">
        <f>IF(LEFT($V1001,6)&lt;&gt;"",IF(COUNTIF(会員一覧!$E$4:$E$97,$V1001),"メンバー",""),"")</f>
        <v/>
      </c>
      <c r="V1001" s="150" t="str">
        <f t="shared" si="48"/>
        <v/>
      </c>
      <c r="W1001" s="161" t="e">
        <f t="shared" si="49"/>
        <v>#VALUE!</v>
      </c>
    </row>
    <row r="1002" spans="1:23">
      <c r="A1002" s="7" t="str">
        <f t="shared" si="47"/>
        <v/>
      </c>
      <c r="B1002" s="8"/>
      <c r="C1002" s="152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S1002" s="95" t="str">
        <f>IF(LEFT($V1002,6)&lt;&gt;"",IF(COUNTIF(会員一覧!$E$4:$E$97,$V1002),5,1),"")</f>
        <v/>
      </c>
      <c r="T1002" s="96" t="str">
        <f>IF(LEFT($V1002,6)&lt;&gt;"",IF(COUNTIF(会員一覧!$E$4:$E$97,$V1002),"メンバー",""),"")</f>
        <v/>
      </c>
      <c r="V1002" s="150" t="str">
        <f t="shared" si="48"/>
        <v/>
      </c>
      <c r="W1002" s="161" t="e">
        <f t="shared" si="49"/>
        <v>#VALUE!</v>
      </c>
    </row>
    <row r="1003" spans="1:23">
      <c r="A1003" s="7" t="str">
        <f t="shared" si="47"/>
        <v/>
      </c>
      <c r="B1003" s="8"/>
      <c r="C1003" s="152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S1003" s="95" t="str">
        <f>IF(LEFT($V1003,6)&lt;&gt;"",IF(COUNTIF(会員一覧!$E$4:$E$97,$V1003),5,1),"")</f>
        <v/>
      </c>
      <c r="T1003" s="96" t="str">
        <f>IF(LEFT($V1003,6)&lt;&gt;"",IF(COUNTIF(会員一覧!$E$4:$E$97,$V1003),"メンバー",""),"")</f>
        <v/>
      </c>
      <c r="V1003" s="150" t="str">
        <f t="shared" si="48"/>
        <v/>
      </c>
      <c r="W1003" s="161" t="e">
        <f t="shared" si="49"/>
        <v>#VALUE!</v>
      </c>
    </row>
    <row r="1004" spans="1:23">
      <c r="A1004" s="7" t="str">
        <f t="shared" si="47"/>
        <v/>
      </c>
      <c r="B1004" s="8"/>
      <c r="C1004" s="152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S1004" s="95" t="str">
        <f>IF(LEFT($V1004,6)&lt;&gt;"",IF(COUNTIF(会員一覧!$E$4:$E$97,$V1004),5,1),"")</f>
        <v/>
      </c>
      <c r="T1004" s="96" t="str">
        <f>IF(LEFT($V1004,6)&lt;&gt;"",IF(COUNTIF(会員一覧!$E$4:$E$97,$V1004),"メンバー",""),"")</f>
        <v/>
      </c>
      <c r="V1004" s="150" t="str">
        <f t="shared" si="48"/>
        <v/>
      </c>
      <c r="W1004" s="161" t="e">
        <f t="shared" si="49"/>
        <v>#VALUE!</v>
      </c>
    </row>
    <row r="1005" spans="1:23">
      <c r="A1005" s="7" t="str">
        <f t="shared" si="47"/>
        <v/>
      </c>
      <c r="B1005" s="8"/>
      <c r="C1005" s="152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S1005" s="95" t="str">
        <f>IF(LEFT($V1005,6)&lt;&gt;"",IF(COUNTIF(会員一覧!$E$4:$E$97,$V1005),5,1),"")</f>
        <v/>
      </c>
      <c r="T1005" s="96" t="str">
        <f>IF(LEFT($V1005,6)&lt;&gt;"",IF(COUNTIF(会員一覧!$E$4:$E$97,$V1005),"メンバー",""),"")</f>
        <v/>
      </c>
      <c r="V1005" s="150" t="str">
        <f t="shared" si="48"/>
        <v/>
      </c>
      <c r="W1005" s="161" t="e">
        <f t="shared" si="49"/>
        <v>#VALUE!</v>
      </c>
    </row>
    <row r="1006" spans="1:23">
      <c r="A1006" s="7" t="str">
        <f t="shared" si="47"/>
        <v/>
      </c>
      <c r="B1006" s="8"/>
      <c r="C1006" s="152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S1006" s="95" t="str">
        <f>IF(LEFT($V1006,6)&lt;&gt;"",IF(COUNTIF(会員一覧!$E$4:$E$97,$V1006),5,1),"")</f>
        <v/>
      </c>
      <c r="T1006" s="96" t="str">
        <f>IF(LEFT($V1006,6)&lt;&gt;"",IF(COUNTIF(会員一覧!$E$4:$E$97,$V1006),"メンバー",""),"")</f>
        <v/>
      </c>
      <c r="V1006" s="150" t="str">
        <f t="shared" si="48"/>
        <v/>
      </c>
      <c r="W1006" s="161" t="e">
        <f t="shared" si="49"/>
        <v>#VALUE!</v>
      </c>
    </row>
    <row r="1007" spans="1:23">
      <c r="A1007" s="7" t="str">
        <f t="shared" si="47"/>
        <v/>
      </c>
      <c r="B1007" s="8"/>
      <c r="C1007" s="152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S1007" s="95" t="str">
        <f>IF(LEFT($V1007,6)&lt;&gt;"",IF(COUNTIF(会員一覧!$E$4:$E$97,$V1007),5,1),"")</f>
        <v/>
      </c>
      <c r="T1007" s="96" t="str">
        <f>IF(LEFT($V1007,6)&lt;&gt;"",IF(COUNTIF(会員一覧!$E$4:$E$97,$V1007),"メンバー",""),"")</f>
        <v/>
      </c>
      <c r="V1007" s="150" t="str">
        <f t="shared" si="48"/>
        <v/>
      </c>
      <c r="W1007" s="161" t="e">
        <f t="shared" si="49"/>
        <v>#VALUE!</v>
      </c>
    </row>
    <row r="1008" spans="1:23">
      <c r="A1008" s="7" t="str">
        <f t="shared" si="47"/>
        <v/>
      </c>
      <c r="B1008" s="8"/>
      <c r="C1008" s="152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S1008" s="95" t="str">
        <f>IF(LEFT($V1008,6)&lt;&gt;"",IF(COUNTIF(会員一覧!$E$4:$E$97,$V1008),5,1),"")</f>
        <v/>
      </c>
      <c r="T1008" s="96" t="str">
        <f>IF(LEFT($V1008,6)&lt;&gt;"",IF(COUNTIF(会員一覧!$E$4:$E$97,$V1008),"メンバー",""),"")</f>
        <v/>
      </c>
      <c r="V1008" s="150" t="str">
        <f t="shared" si="48"/>
        <v/>
      </c>
      <c r="W1008" s="161" t="e">
        <f t="shared" si="49"/>
        <v>#VALUE!</v>
      </c>
    </row>
    <row r="1009" spans="1:23">
      <c r="A1009" s="7" t="str">
        <f t="shared" si="47"/>
        <v/>
      </c>
      <c r="B1009" s="8"/>
      <c r="C1009" s="152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S1009" s="95" t="str">
        <f>IF(LEFT($V1009,6)&lt;&gt;"",IF(COUNTIF(会員一覧!$E$4:$E$97,$V1009),5,1),"")</f>
        <v/>
      </c>
      <c r="T1009" s="96" t="str">
        <f>IF(LEFT($V1009,6)&lt;&gt;"",IF(COUNTIF(会員一覧!$E$4:$E$97,$V1009),"メンバー",""),"")</f>
        <v/>
      </c>
      <c r="V1009" s="150" t="str">
        <f t="shared" si="48"/>
        <v/>
      </c>
      <c r="W1009" s="161" t="e">
        <f t="shared" si="49"/>
        <v>#VALUE!</v>
      </c>
    </row>
    <row r="1010" spans="1:23">
      <c r="A1010" s="7" t="str">
        <f t="shared" si="47"/>
        <v/>
      </c>
      <c r="B1010" s="8"/>
      <c r="C1010" s="152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S1010" s="95" t="str">
        <f>IF(LEFT($V1010,6)&lt;&gt;"",IF(COUNTIF(会員一覧!$E$4:$E$97,$V1010),5,1),"")</f>
        <v/>
      </c>
      <c r="T1010" s="96" t="str">
        <f>IF(LEFT($V1010,6)&lt;&gt;"",IF(COUNTIF(会員一覧!$E$4:$E$97,$V1010),"メンバー",""),"")</f>
        <v/>
      </c>
      <c r="V1010" s="150" t="str">
        <f t="shared" si="48"/>
        <v/>
      </c>
      <c r="W1010" s="161" t="e">
        <f t="shared" si="49"/>
        <v>#VALUE!</v>
      </c>
    </row>
    <row r="1011" spans="1:23">
      <c r="A1011" s="7" t="str">
        <f t="shared" si="47"/>
        <v/>
      </c>
      <c r="B1011" s="8"/>
      <c r="C1011" s="152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S1011" s="95" t="str">
        <f>IF(LEFT($V1011,6)&lt;&gt;"",IF(COUNTIF(会員一覧!$E$4:$E$97,$V1011),5,1),"")</f>
        <v/>
      </c>
      <c r="T1011" s="96" t="str">
        <f>IF(LEFT($V1011,6)&lt;&gt;"",IF(COUNTIF(会員一覧!$E$4:$E$97,$V1011),"メンバー",""),"")</f>
        <v/>
      </c>
      <c r="V1011" s="150" t="str">
        <f t="shared" si="48"/>
        <v/>
      </c>
      <c r="W1011" s="161" t="e">
        <f t="shared" si="49"/>
        <v>#VALUE!</v>
      </c>
    </row>
    <row r="1012" spans="1:23">
      <c r="A1012" s="7" t="str">
        <f t="shared" si="47"/>
        <v/>
      </c>
      <c r="B1012" s="8"/>
      <c r="C1012" s="152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S1012" s="95" t="str">
        <f>IF(LEFT($V1012,6)&lt;&gt;"",IF(COUNTIF(会員一覧!$E$4:$E$97,$V1012),5,1),"")</f>
        <v/>
      </c>
      <c r="T1012" s="96" t="str">
        <f>IF(LEFT($V1012,6)&lt;&gt;"",IF(COUNTIF(会員一覧!$E$4:$E$97,$V1012),"メンバー",""),"")</f>
        <v/>
      </c>
      <c r="V1012" s="150" t="str">
        <f t="shared" si="48"/>
        <v/>
      </c>
      <c r="W1012" s="161" t="e">
        <f t="shared" si="49"/>
        <v>#VALUE!</v>
      </c>
    </row>
    <row r="1013" spans="1:23">
      <c r="A1013" s="7" t="str">
        <f t="shared" si="47"/>
        <v/>
      </c>
      <c r="B1013" s="8"/>
      <c r="C1013" s="152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S1013" s="95" t="str">
        <f>IF(LEFT($V1013,6)&lt;&gt;"",IF(COUNTIF(会員一覧!$E$4:$E$97,$V1013),5,1),"")</f>
        <v/>
      </c>
      <c r="T1013" s="96" t="str">
        <f>IF(LEFT($V1013,6)&lt;&gt;"",IF(COUNTIF(会員一覧!$E$4:$E$97,$V1013),"メンバー",""),"")</f>
        <v/>
      </c>
      <c r="V1013" s="150" t="str">
        <f t="shared" si="48"/>
        <v/>
      </c>
      <c r="W1013" s="161" t="e">
        <f t="shared" si="49"/>
        <v>#VALUE!</v>
      </c>
    </row>
    <row r="1014" spans="1:23">
      <c r="A1014" s="7" t="str">
        <f t="shared" si="47"/>
        <v/>
      </c>
      <c r="B1014" s="8"/>
      <c r="C1014" s="152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S1014" s="95" t="str">
        <f>IF(LEFT($V1014,6)&lt;&gt;"",IF(COUNTIF(会員一覧!$E$4:$E$97,$V1014),5,1),"")</f>
        <v/>
      </c>
      <c r="T1014" s="96" t="str">
        <f>IF(LEFT($V1014,6)&lt;&gt;"",IF(COUNTIF(会員一覧!$E$4:$E$97,$V1014),"メンバー",""),"")</f>
        <v/>
      </c>
      <c r="V1014" s="150" t="str">
        <f t="shared" si="48"/>
        <v/>
      </c>
      <c r="W1014" s="161" t="e">
        <f t="shared" si="49"/>
        <v>#VALUE!</v>
      </c>
    </row>
    <row r="1015" spans="1:23">
      <c r="A1015" s="7" t="str">
        <f t="shared" si="47"/>
        <v/>
      </c>
      <c r="B1015" s="8"/>
      <c r="C1015" s="152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S1015" s="95" t="str">
        <f>IF(LEFT($V1015,6)&lt;&gt;"",IF(COUNTIF(会員一覧!$E$4:$E$97,$V1015),5,1),"")</f>
        <v/>
      </c>
      <c r="T1015" s="96" t="str">
        <f>IF(LEFT($V1015,6)&lt;&gt;"",IF(COUNTIF(会員一覧!$E$4:$E$97,$V1015),"メンバー",""),"")</f>
        <v/>
      </c>
      <c r="V1015" s="150" t="str">
        <f t="shared" si="48"/>
        <v/>
      </c>
      <c r="W1015" s="161" t="e">
        <f t="shared" si="49"/>
        <v>#VALUE!</v>
      </c>
    </row>
    <row r="1016" spans="1:23">
      <c r="A1016" s="7" t="str">
        <f t="shared" si="47"/>
        <v/>
      </c>
      <c r="B1016" s="8"/>
      <c r="C1016" s="152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S1016" s="95" t="str">
        <f>IF(LEFT($V1016,6)&lt;&gt;"",IF(COUNTIF(会員一覧!$E$4:$E$97,$V1016),5,1),"")</f>
        <v/>
      </c>
      <c r="T1016" s="96" t="str">
        <f>IF(LEFT($V1016,6)&lt;&gt;"",IF(COUNTIF(会員一覧!$E$4:$E$97,$V1016),"メンバー",""),"")</f>
        <v/>
      </c>
      <c r="V1016" s="150" t="str">
        <f t="shared" si="48"/>
        <v/>
      </c>
      <c r="W1016" s="161" t="e">
        <f t="shared" si="49"/>
        <v>#VALUE!</v>
      </c>
    </row>
    <row r="1017" spans="1:23">
      <c r="A1017" s="7" t="str">
        <f t="shared" si="47"/>
        <v/>
      </c>
      <c r="B1017" s="8"/>
      <c r="C1017" s="152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S1017" s="95" t="str">
        <f>IF(LEFT($V1017,6)&lt;&gt;"",IF(COUNTIF(会員一覧!$E$4:$E$97,$V1017),5,1),"")</f>
        <v/>
      </c>
      <c r="T1017" s="96" t="str">
        <f>IF(LEFT($V1017,6)&lt;&gt;"",IF(COUNTIF(会員一覧!$E$4:$E$97,$V1017),"メンバー",""),"")</f>
        <v/>
      </c>
      <c r="V1017" s="150" t="str">
        <f t="shared" si="48"/>
        <v/>
      </c>
      <c r="W1017" s="161" t="e">
        <f t="shared" si="49"/>
        <v>#VALUE!</v>
      </c>
    </row>
    <row r="1018" spans="1:23">
      <c r="A1018" s="7" t="str">
        <f t="shared" si="47"/>
        <v/>
      </c>
      <c r="B1018" s="8"/>
      <c r="C1018" s="152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S1018" s="95" t="str">
        <f>IF(LEFT($V1018,6)&lt;&gt;"",IF(COUNTIF(会員一覧!$E$4:$E$97,$V1018),5,1),"")</f>
        <v/>
      </c>
      <c r="T1018" s="96" t="str">
        <f>IF(LEFT($V1018,6)&lt;&gt;"",IF(COUNTIF(会員一覧!$E$4:$E$97,$V1018),"メンバー",""),"")</f>
        <v/>
      </c>
      <c r="V1018" s="150" t="str">
        <f t="shared" si="48"/>
        <v/>
      </c>
      <c r="W1018" s="161" t="e">
        <f t="shared" si="49"/>
        <v>#VALUE!</v>
      </c>
    </row>
    <row r="1019" spans="1:23">
      <c r="A1019" s="7" t="str">
        <f t="shared" si="47"/>
        <v/>
      </c>
      <c r="B1019" s="8"/>
      <c r="C1019" s="152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S1019" s="95" t="str">
        <f>IF(LEFT($V1019,6)&lt;&gt;"",IF(COUNTIF(会員一覧!$E$4:$E$97,$V1019),5,1),"")</f>
        <v/>
      </c>
      <c r="T1019" s="96" t="str">
        <f>IF(LEFT($V1019,6)&lt;&gt;"",IF(COUNTIF(会員一覧!$E$4:$E$97,$V1019),"メンバー",""),"")</f>
        <v/>
      </c>
      <c r="V1019" s="150" t="str">
        <f t="shared" si="48"/>
        <v/>
      </c>
      <c r="W1019" s="161" t="e">
        <f t="shared" si="49"/>
        <v>#VALUE!</v>
      </c>
    </row>
    <row r="1020" spans="1:23">
      <c r="A1020" s="7" t="str">
        <f t="shared" si="47"/>
        <v/>
      </c>
      <c r="B1020" s="8"/>
      <c r="C1020" s="152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S1020" s="95" t="str">
        <f>IF(LEFT($V1020,6)&lt;&gt;"",IF(COUNTIF(会員一覧!$E$4:$E$97,$V1020),5,1),"")</f>
        <v/>
      </c>
      <c r="T1020" s="96" t="str">
        <f>IF(LEFT($V1020,6)&lt;&gt;"",IF(COUNTIF(会員一覧!$E$4:$E$97,$V1020),"メンバー",""),"")</f>
        <v/>
      </c>
      <c r="V1020" s="150" t="str">
        <f t="shared" si="48"/>
        <v/>
      </c>
      <c r="W1020" s="161" t="e">
        <f t="shared" si="49"/>
        <v>#VALUE!</v>
      </c>
    </row>
    <row r="1021" spans="1:23">
      <c r="A1021" s="7" t="str">
        <f t="shared" si="47"/>
        <v/>
      </c>
      <c r="B1021" s="8"/>
      <c r="C1021" s="152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S1021" s="95" t="str">
        <f>IF(LEFT($V1021,6)&lt;&gt;"",IF(COUNTIF(会員一覧!$E$4:$E$97,$V1021),5,1),"")</f>
        <v/>
      </c>
      <c r="T1021" s="96" t="str">
        <f>IF(LEFT($V1021,6)&lt;&gt;"",IF(COUNTIF(会員一覧!$E$4:$E$97,$V1021),"メンバー",""),"")</f>
        <v/>
      </c>
      <c r="V1021" s="150" t="str">
        <f t="shared" si="48"/>
        <v/>
      </c>
      <c r="W1021" s="161" t="e">
        <f t="shared" si="49"/>
        <v>#VALUE!</v>
      </c>
    </row>
    <row r="1022" spans="1:23">
      <c r="A1022" s="7" t="str">
        <f t="shared" si="47"/>
        <v/>
      </c>
      <c r="B1022" s="8"/>
      <c r="C1022" s="152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S1022" s="95" t="str">
        <f>IF(LEFT($V1022,6)&lt;&gt;"",IF(COUNTIF(会員一覧!$E$4:$E$97,$V1022),5,1),"")</f>
        <v/>
      </c>
      <c r="T1022" s="96" t="str">
        <f>IF(LEFT($V1022,6)&lt;&gt;"",IF(COUNTIF(会員一覧!$E$4:$E$97,$V1022),"メンバー",""),"")</f>
        <v/>
      </c>
      <c r="V1022" s="150" t="str">
        <f t="shared" si="48"/>
        <v/>
      </c>
      <c r="W1022" s="161" t="e">
        <f t="shared" si="49"/>
        <v>#VALUE!</v>
      </c>
    </row>
    <row r="1023" spans="1:23">
      <c r="A1023" s="7" t="str">
        <f t="shared" si="47"/>
        <v/>
      </c>
      <c r="B1023" s="8"/>
      <c r="C1023" s="152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S1023" s="95" t="str">
        <f>IF(LEFT($V1023,6)&lt;&gt;"",IF(COUNTIF(会員一覧!$E$4:$E$97,$V1023),5,1),"")</f>
        <v/>
      </c>
      <c r="T1023" s="96" t="str">
        <f>IF(LEFT($V1023,6)&lt;&gt;"",IF(COUNTIF(会員一覧!$E$4:$E$97,$V1023),"メンバー",""),"")</f>
        <v/>
      </c>
      <c r="V1023" s="150" t="str">
        <f t="shared" si="48"/>
        <v/>
      </c>
      <c r="W1023" s="161" t="e">
        <f t="shared" si="49"/>
        <v>#VALUE!</v>
      </c>
    </row>
    <row r="1024" spans="1:23">
      <c r="A1024" s="7" t="str">
        <f t="shared" si="47"/>
        <v/>
      </c>
      <c r="B1024" s="8"/>
      <c r="C1024" s="152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S1024" s="95" t="str">
        <f>IF(LEFT($V1024,6)&lt;&gt;"",IF(COUNTIF(会員一覧!$E$4:$E$97,$V1024),5,1),"")</f>
        <v/>
      </c>
      <c r="T1024" s="96" t="str">
        <f>IF(LEFT($V1024,6)&lt;&gt;"",IF(COUNTIF(会員一覧!$E$4:$E$97,$V1024),"メンバー",""),"")</f>
        <v/>
      </c>
      <c r="V1024" s="150" t="str">
        <f t="shared" si="48"/>
        <v/>
      </c>
      <c r="W1024" s="161" t="e">
        <f t="shared" si="49"/>
        <v>#VALUE!</v>
      </c>
    </row>
    <row r="1025" spans="1:23">
      <c r="A1025" s="7" t="str">
        <f t="shared" si="47"/>
        <v/>
      </c>
      <c r="B1025" s="8"/>
      <c r="C1025" s="152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S1025" s="95" t="str">
        <f>IF(LEFT($V1025,6)&lt;&gt;"",IF(COUNTIF(会員一覧!$E$4:$E$97,$V1025),5,1),"")</f>
        <v/>
      </c>
      <c r="T1025" s="96" t="str">
        <f>IF(LEFT($V1025,6)&lt;&gt;"",IF(COUNTIF(会員一覧!$E$4:$E$97,$V1025),"メンバー",""),"")</f>
        <v/>
      </c>
      <c r="V1025" s="150" t="str">
        <f t="shared" si="48"/>
        <v/>
      </c>
      <c r="W1025" s="161" t="e">
        <f t="shared" si="49"/>
        <v>#VALUE!</v>
      </c>
    </row>
  </sheetData>
  <sheetProtection sheet="1" deleteRows="0"/>
  <mergeCells count="10">
    <mergeCell ref="S9:T9"/>
    <mergeCell ref="D2:J3"/>
    <mergeCell ref="J5:K5"/>
    <mergeCell ref="J6:K6"/>
    <mergeCell ref="N2:O2"/>
    <mergeCell ref="P2:Q2"/>
    <mergeCell ref="R2:T2"/>
    <mergeCell ref="N4:T4"/>
    <mergeCell ref="R3:T3"/>
    <mergeCell ref="K4:L4"/>
  </mergeCells>
  <phoneticPr fontId="18"/>
  <hyperlinks>
    <hyperlink ref="R3:T3" r:id="rId1" display="データの送信" xr:uid="{AF45DF95-5985-4B3C-9A24-71C47EAD263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1A17-D635-4789-B829-BE0AF3E4819C}">
  <dimension ref="A1:T61"/>
  <sheetViews>
    <sheetView view="pageBreakPreview" zoomScaleNormal="100" zoomScaleSheetLayoutView="100" workbookViewId="0">
      <selection activeCell="I18" sqref="I18:J19"/>
    </sheetView>
  </sheetViews>
  <sheetFormatPr defaultColWidth="2.5" defaultRowHeight="13"/>
  <cols>
    <col min="1" max="1" width="6.58203125" style="118" customWidth="1"/>
    <col min="2" max="2" width="2.58203125" style="118" customWidth="1"/>
    <col min="3" max="3" width="1.33203125" style="118" customWidth="1"/>
    <col min="4" max="4" width="5.08203125" style="118" customWidth="1"/>
    <col min="5" max="5" width="1.5" style="118" customWidth="1"/>
    <col min="6" max="6" width="2.08203125" style="118" customWidth="1"/>
    <col min="7" max="7" width="1.83203125" style="118" customWidth="1"/>
    <col min="8" max="8" width="2.5" style="118" customWidth="1"/>
    <col min="9" max="9" width="5.75" style="118" customWidth="1"/>
    <col min="10" max="10" width="3.75" style="118" customWidth="1"/>
    <col min="11" max="11" width="2.58203125" style="118" customWidth="1"/>
    <col min="12" max="12" width="10.83203125" style="118" customWidth="1"/>
    <col min="13" max="13" width="3" style="118" customWidth="1"/>
    <col min="14" max="14" width="4.75" style="118" customWidth="1"/>
    <col min="15" max="15" width="3.08203125" style="118" customWidth="1"/>
    <col min="16" max="16" width="5.75" style="118" customWidth="1"/>
    <col min="17" max="17" width="5" style="118" customWidth="1"/>
    <col min="18" max="18" width="5.33203125" style="118" customWidth="1"/>
    <col min="19" max="19" width="11" style="118" customWidth="1"/>
    <col min="20" max="20" width="3.33203125" style="118" customWidth="1"/>
    <col min="21" max="33" width="2.5" style="118" customWidth="1"/>
    <col min="34" max="34" width="3.75" style="118" customWidth="1"/>
    <col min="35" max="256" width="2.5" style="118"/>
    <col min="257" max="257" width="6.58203125" style="118" customWidth="1"/>
    <col min="258" max="258" width="2.58203125" style="118" customWidth="1"/>
    <col min="259" max="259" width="1.33203125" style="118" customWidth="1"/>
    <col min="260" max="260" width="5.08203125" style="118" customWidth="1"/>
    <col min="261" max="261" width="1.5" style="118" customWidth="1"/>
    <col min="262" max="262" width="2.08203125" style="118" customWidth="1"/>
    <col min="263" max="263" width="1.83203125" style="118" customWidth="1"/>
    <col min="264" max="264" width="2.5" style="118"/>
    <col min="265" max="265" width="5.75" style="118" customWidth="1"/>
    <col min="266" max="266" width="3.75" style="118" customWidth="1"/>
    <col min="267" max="267" width="2.58203125" style="118" customWidth="1"/>
    <col min="268" max="268" width="10.83203125" style="118" customWidth="1"/>
    <col min="269" max="269" width="3" style="118" customWidth="1"/>
    <col min="270" max="270" width="4.75" style="118" customWidth="1"/>
    <col min="271" max="271" width="3.08203125" style="118" customWidth="1"/>
    <col min="272" max="272" width="5.75" style="118" customWidth="1"/>
    <col min="273" max="273" width="5" style="118" customWidth="1"/>
    <col min="274" max="274" width="5.33203125" style="118" customWidth="1"/>
    <col min="275" max="275" width="11" style="118" customWidth="1"/>
    <col min="276" max="276" width="3.33203125" style="118" customWidth="1"/>
    <col min="277" max="289" width="2.5" style="118"/>
    <col min="290" max="290" width="3.75" style="118" customWidth="1"/>
    <col min="291" max="512" width="2.5" style="118"/>
    <col min="513" max="513" width="6.58203125" style="118" customWidth="1"/>
    <col min="514" max="514" width="2.58203125" style="118" customWidth="1"/>
    <col min="515" max="515" width="1.33203125" style="118" customWidth="1"/>
    <col min="516" max="516" width="5.08203125" style="118" customWidth="1"/>
    <col min="517" max="517" width="1.5" style="118" customWidth="1"/>
    <col min="518" max="518" width="2.08203125" style="118" customWidth="1"/>
    <col min="519" max="519" width="1.83203125" style="118" customWidth="1"/>
    <col min="520" max="520" width="2.5" style="118"/>
    <col min="521" max="521" width="5.75" style="118" customWidth="1"/>
    <col min="522" max="522" width="3.75" style="118" customWidth="1"/>
    <col min="523" max="523" width="2.58203125" style="118" customWidth="1"/>
    <col min="524" max="524" width="10.83203125" style="118" customWidth="1"/>
    <col min="525" max="525" width="3" style="118" customWidth="1"/>
    <col min="526" max="526" width="4.75" style="118" customWidth="1"/>
    <col min="527" max="527" width="3.08203125" style="118" customWidth="1"/>
    <col min="528" max="528" width="5.75" style="118" customWidth="1"/>
    <col min="529" max="529" width="5" style="118" customWidth="1"/>
    <col min="530" max="530" width="5.33203125" style="118" customWidth="1"/>
    <col min="531" max="531" width="11" style="118" customWidth="1"/>
    <col min="532" max="532" width="3.33203125" style="118" customWidth="1"/>
    <col min="533" max="545" width="2.5" style="118"/>
    <col min="546" max="546" width="3.75" style="118" customWidth="1"/>
    <col min="547" max="768" width="2.5" style="118"/>
    <col min="769" max="769" width="6.58203125" style="118" customWidth="1"/>
    <col min="770" max="770" width="2.58203125" style="118" customWidth="1"/>
    <col min="771" max="771" width="1.33203125" style="118" customWidth="1"/>
    <col min="772" max="772" width="5.08203125" style="118" customWidth="1"/>
    <col min="773" max="773" width="1.5" style="118" customWidth="1"/>
    <col min="774" max="774" width="2.08203125" style="118" customWidth="1"/>
    <col min="775" max="775" width="1.83203125" style="118" customWidth="1"/>
    <col min="776" max="776" width="2.5" style="118"/>
    <col min="777" max="777" width="5.75" style="118" customWidth="1"/>
    <col min="778" max="778" width="3.75" style="118" customWidth="1"/>
    <col min="779" max="779" width="2.58203125" style="118" customWidth="1"/>
    <col min="780" max="780" width="10.83203125" style="118" customWidth="1"/>
    <col min="781" max="781" width="3" style="118" customWidth="1"/>
    <col min="782" max="782" width="4.75" style="118" customWidth="1"/>
    <col min="783" max="783" width="3.08203125" style="118" customWidth="1"/>
    <col min="784" max="784" width="5.75" style="118" customWidth="1"/>
    <col min="785" max="785" width="5" style="118" customWidth="1"/>
    <col min="786" max="786" width="5.33203125" style="118" customWidth="1"/>
    <col min="787" max="787" width="11" style="118" customWidth="1"/>
    <col min="788" max="788" width="3.33203125" style="118" customWidth="1"/>
    <col min="789" max="801" width="2.5" style="118"/>
    <col min="802" max="802" width="3.75" style="118" customWidth="1"/>
    <col min="803" max="1024" width="2.5" style="118"/>
    <col min="1025" max="1025" width="6.58203125" style="118" customWidth="1"/>
    <col min="1026" max="1026" width="2.58203125" style="118" customWidth="1"/>
    <col min="1027" max="1027" width="1.33203125" style="118" customWidth="1"/>
    <col min="1028" max="1028" width="5.08203125" style="118" customWidth="1"/>
    <col min="1029" max="1029" width="1.5" style="118" customWidth="1"/>
    <col min="1030" max="1030" width="2.08203125" style="118" customWidth="1"/>
    <col min="1031" max="1031" width="1.83203125" style="118" customWidth="1"/>
    <col min="1032" max="1032" width="2.5" style="118"/>
    <col min="1033" max="1033" width="5.75" style="118" customWidth="1"/>
    <col min="1034" max="1034" width="3.75" style="118" customWidth="1"/>
    <col min="1035" max="1035" width="2.58203125" style="118" customWidth="1"/>
    <col min="1036" max="1036" width="10.83203125" style="118" customWidth="1"/>
    <col min="1037" max="1037" width="3" style="118" customWidth="1"/>
    <col min="1038" max="1038" width="4.75" style="118" customWidth="1"/>
    <col min="1039" max="1039" width="3.08203125" style="118" customWidth="1"/>
    <col min="1040" max="1040" width="5.75" style="118" customWidth="1"/>
    <col min="1041" max="1041" width="5" style="118" customWidth="1"/>
    <col min="1042" max="1042" width="5.33203125" style="118" customWidth="1"/>
    <col min="1043" max="1043" width="11" style="118" customWidth="1"/>
    <col min="1044" max="1044" width="3.33203125" style="118" customWidth="1"/>
    <col min="1045" max="1057" width="2.5" style="118"/>
    <col min="1058" max="1058" width="3.75" style="118" customWidth="1"/>
    <col min="1059" max="1280" width="2.5" style="118"/>
    <col min="1281" max="1281" width="6.58203125" style="118" customWidth="1"/>
    <col min="1282" max="1282" width="2.58203125" style="118" customWidth="1"/>
    <col min="1283" max="1283" width="1.33203125" style="118" customWidth="1"/>
    <col min="1284" max="1284" width="5.08203125" style="118" customWidth="1"/>
    <col min="1285" max="1285" width="1.5" style="118" customWidth="1"/>
    <col min="1286" max="1286" width="2.08203125" style="118" customWidth="1"/>
    <col min="1287" max="1287" width="1.83203125" style="118" customWidth="1"/>
    <col min="1288" max="1288" width="2.5" style="118"/>
    <col min="1289" max="1289" width="5.75" style="118" customWidth="1"/>
    <col min="1290" max="1290" width="3.75" style="118" customWidth="1"/>
    <col min="1291" max="1291" width="2.58203125" style="118" customWidth="1"/>
    <col min="1292" max="1292" width="10.83203125" style="118" customWidth="1"/>
    <col min="1293" max="1293" width="3" style="118" customWidth="1"/>
    <col min="1294" max="1294" width="4.75" style="118" customWidth="1"/>
    <col min="1295" max="1295" width="3.08203125" style="118" customWidth="1"/>
    <col min="1296" max="1296" width="5.75" style="118" customWidth="1"/>
    <col min="1297" max="1297" width="5" style="118" customWidth="1"/>
    <col min="1298" max="1298" width="5.33203125" style="118" customWidth="1"/>
    <col min="1299" max="1299" width="11" style="118" customWidth="1"/>
    <col min="1300" max="1300" width="3.33203125" style="118" customWidth="1"/>
    <col min="1301" max="1313" width="2.5" style="118"/>
    <col min="1314" max="1314" width="3.75" style="118" customWidth="1"/>
    <col min="1315" max="1536" width="2.5" style="118"/>
    <col min="1537" max="1537" width="6.58203125" style="118" customWidth="1"/>
    <col min="1538" max="1538" width="2.58203125" style="118" customWidth="1"/>
    <col min="1539" max="1539" width="1.33203125" style="118" customWidth="1"/>
    <col min="1540" max="1540" width="5.08203125" style="118" customWidth="1"/>
    <col min="1541" max="1541" width="1.5" style="118" customWidth="1"/>
    <col min="1542" max="1542" width="2.08203125" style="118" customWidth="1"/>
    <col min="1543" max="1543" width="1.83203125" style="118" customWidth="1"/>
    <col min="1544" max="1544" width="2.5" style="118"/>
    <col min="1545" max="1545" width="5.75" style="118" customWidth="1"/>
    <col min="1546" max="1546" width="3.75" style="118" customWidth="1"/>
    <col min="1547" max="1547" width="2.58203125" style="118" customWidth="1"/>
    <col min="1548" max="1548" width="10.83203125" style="118" customWidth="1"/>
    <col min="1549" max="1549" width="3" style="118" customWidth="1"/>
    <col min="1550" max="1550" width="4.75" style="118" customWidth="1"/>
    <col min="1551" max="1551" width="3.08203125" style="118" customWidth="1"/>
    <col min="1552" max="1552" width="5.75" style="118" customWidth="1"/>
    <col min="1553" max="1553" width="5" style="118" customWidth="1"/>
    <col min="1554" max="1554" width="5.33203125" style="118" customWidth="1"/>
    <col min="1555" max="1555" width="11" style="118" customWidth="1"/>
    <col min="1556" max="1556" width="3.33203125" style="118" customWidth="1"/>
    <col min="1557" max="1569" width="2.5" style="118"/>
    <col min="1570" max="1570" width="3.75" style="118" customWidth="1"/>
    <col min="1571" max="1792" width="2.5" style="118"/>
    <col min="1793" max="1793" width="6.58203125" style="118" customWidth="1"/>
    <col min="1794" max="1794" width="2.58203125" style="118" customWidth="1"/>
    <col min="1795" max="1795" width="1.33203125" style="118" customWidth="1"/>
    <col min="1796" max="1796" width="5.08203125" style="118" customWidth="1"/>
    <col min="1797" max="1797" width="1.5" style="118" customWidth="1"/>
    <col min="1798" max="1798" width="2.08203125" style="118" customWidth="1"/>
    <col min="1799" max="1799" width="1.83203125" style="118" customWidth="1"/>
    <col min="1800" max="1800" width="2.5" style="118"/>
    <col min="1801" max="1801" width="5.75" style="118" customWidth="1"/>
    <col min="1802" max="1802" width="3.75" style="118" customWidth="1"/>
    <col min="1803" max="1803" width="2.58203125" style="118" customWidth="1"/>
    <col min="1804" max="1804" width="10.83203125" style="118" customWidth="1"/>
    <col min="1805" max="1805" width="3" style="118" customWidth="1"/>
    <col min="1806" max="1806" width="4.75" style="118" customWidth="1"/>
    <col min="1807" max="1807" width="3.08203125" style="118" customWidth="1"/>
    <col min="1808" max="1808" width="5.75" style="118" customWidth="1"/>
    <col min="1809" max="1809" width="5" style="118" customWidth="1"/>
    <col min="1810" max="1810" width="5.33203125" style="118" customWidth="1"/>
    <col min="1811" max="1811" width="11" style="118" customWidth="1"/>
    <col min="1812" max="1812" width="3.33203125" style="118" customWidth="1"/>
    <col min="1813" max="1825" width="2.5" style="118"/>
    <col min="1826" max="1826" width="3.75" style="118" customWidth="1"/>
    <col min="1827" max="2048" width="2.5" style="118"/>
    <col min="2049" max="2049" width="6.58203125" style="118" customWidth="1"/>
    <col min="2050" max="2050" width="2.58203125" style="118" customWidth="1"/>
    <col min="2051" max="2051" width="1.33203125" style="118" customWidth="1"/>
    <col min="2052" max="2052" width="5.08203125" style="118" customWidth="1"/>
    <col min="2053" max="2053" width="1.5" style="118" customWidth="1"/>
    <col min="2054" max="2054" width="2.08203125" style="118" customWidth="1"/>
    <col min="2055" max="2055" width="1.83203125" style="118" customWidth="1"/>
    <col min="2056" max="2056" width="2.5" style="118"/>
    <col min="2057" max="2057" width="5.75" style="118" customWidth="1"/>
    <col min="2058" max="2058" width="3.75" style="118" customWidth="1"/>
    <col min="2059" max="2059" width="2.58203125" style="118" customWidth="1"/>
    <col min="2060" max="2060" width="10.83203125" style="118" customWidth="1"/>
    <col min="2061" max="2061" width="3" style="118" customWidth="1"/>
    <col min="2062" max="2062" width="4.75" style="118" customWidth="1"/>
    <col min="2063" max="2063" width="3.08203125" style="118" customWidth="1"/>
    <col min="2064" max="2064" width="5.75" style="118" customWidth="1"/>
    <col min="2065" max="2065" width="5" style="118" customWidth="1"/>
    <col min="2066" max="2066" width="5.33203125" style="118" customWidth="1"/>
    <col min="2067" max="2067" width="11" style="118" customWidth="1"/>
    <col min="2068" max="2068" width="3.33203125" style="118" customWidth="1"/>
    <col min="2069" max="2081" width="2.5" style="118"/>
    <col min="2082" max="2082" width="3.75" style="118" customWidth="1"/>
    <col min="2083" max="2304" width="2.5" style="118"/>
    <col min="2305" max="2305" width="6.58203125" style="118" customWidth="1"/>
    <col min="2306" max="2306" width="2.58203125" style="118" customWidth="1"/>
    <col min="2307" max="2307" width="1.33203125" style="118" customWidth="1"/>
    <col min="2308" max="2308" width="5.08203125" style="118" customWidth="1"/>
    <col min="2309" max="2309" width="1.5" style="118" customWidth="1"/>
    <col min="2310" max="2310" width="2.08203125" style="118" customWidth="1"/>
    <col min="2311" max="2311" width="1.83203125" style="118" customWidth="1"/>
    <col min="2312" max="2312" width="2.5" style="118"/>
    <col min="2313" max="2313" width="5.75" style="118" customWidth="1"/>
    <col min="2314" max="2314" width="3.75" style="118" customWidth="1"/>
    <col min="2315" max="2315" width="2.58203125" style="118" customWidth="1"/>
    <col min="2316" max="2316" width="10.83203125" style="118" customWidth="1"/>
    <col min="2317" max="2317" width="3" style="118" customWidth="1"/>
    <col min="2318" max="2318" width="4.75" style="118" customWidth="1"/>
    <col min="2319" max="2319" width="3.08203125" style="118" customWidth="1"/>
    <col min="2320" max="2320" width="5.75" style="118" customWidth="1"/>
    <col min="2321" max="2321" width="5" style="118" customWidth="1"/>
    <col min="2322" max="2322" width="5.33203125" style="118" customWidth="1"/>
    <col min="2323" max="2323" width="11" style="118" customWidth="1"/>
    <col min="2324" max="2324" width="3.33203125" style="118" customWidth="1"/>
    <col min="2325" max="2337" width="2.5" style="118"/>
    <col min="2338" max="2338" width="3.75" style="118" customWidth="1"/>
    <col min="2339" max="2560" width="2.5" style="118"/>
    <col min="2561" max="2561" width="6.58203125" style="118" customWidth="1"/>
    <col min="2562" max="2562" width="2.58203125" style="118" customWidth="1"/>
    <col min="2563" max="2563" width="1.33203125" style="118" customWidth="1"/>
    <col min="2564" max="2564" width="5.08203125" style="118" customWidth="1"/>
    <col min="2565" max="2565" width="1.5" style="118" customWidth="1"/>
    <col min="2566" max="2566" width="2.08203125" style="118" customWidth="1"/>
    <col min="2567" max="2567" width="1.83203125" style="118" customWidth="1"/>
    <col min="2568" max="2568" width="2.5" style="118"/>
    <col min="2569" max="2569" width="5.75" style="118" customWidth="1"/>
    <col min="2570" max="2570" width="3.75" style="118" customWidth="1"/>
    <col min="2571" max="2571" width="2.58203125" style="118" customWidth="1"/>
    <col min="2572" max="2572" width="10.83203125" style="118" customWidth="1"/>
    <col min="2573" max="2573" width="3" style="118" customWidth="1"/>
    <col min="2574" max="2574" width="4.75" style="118" customWidth="1"/>
    <col min="2575" max="2575" width="3.08203125" style="118" customWidth="1"/>
    <col min="2576" max="2576" width="5.75" style="118" customWidth="1"/>
    <col min="2577" max="2577" width="5" style="118" customWidth="1"/>
    <col min="2578" max="2578" width="5.33203125" style="118" customWidth="1"/>
    <col min="2579" max="2579" width="11" style="118" customWidth="1"/>
    <col min="2580" max="2580" width="3.33203125" style="118" customWidth="1"/>
    <col min="2581" max="2593" width="2.5" style="118"/>
    <col min="2594" max="2594" width="3.75" style="118" customWidth="1"/>
    <col min="2595" max="2816" width="2.5" style="118"/>
    <col min="2817" max="2817" width="6.58203125" style="118" customWidth="1"/>
    <col min="2818" max="2818" width="2.58203125" style="118" customWidth="1"/>
    <col min="2819" max="2819" width="1.33203125" style="118" customWidth="1"/>
    <col min="2820" max="2820" width="5.08203125" style="118" customWidth="1"/>
    <col min="2821" max="2821" width="1.5" style="118" customWidth="1"/>
    <col min="2822" max="2822" width="2.08203125" style="118" customWidth="1"/>
    <col min="2823" max="2823" width="1.83203125" style="118" customWidth="1"/>
    <col min="2824" max="2824" width="2.5" style="118"/>
    <col min="2825" max="2825" width="5.75" style="118" customWidth="1"/>
    <col min="2826" max="2826" width="3.75" style="118" customWidth="1"/>
    <col min="2827" max="2827" width="2.58203125" style="118" customWidth="1"/>
    <col min="2828" max="2828" width="10.83203125" style="118" customWidth="1"/>
    <col min="2829" max="2829" width="3" style="118" customWidth="1"/>
    <col min="2830" max="2830" width="4.75" style="118" customWidth="1"/>
    <col min="2831" max="2831" width="3.08203125" style="118" customWidth="1"/>
    <col min="2832" max="2832" width="5.75" style="118" customWidth="1"/>
    <col min="2833" max="2833" width="5" style="118" customWidth="1"/>
    <col min="2834" max="2834" width="5.33203125" style="118" customWidth="1"/>
    <col min="2835" max="2835" width="11" style="118" customWidth="1"/>
    <col min="2836" max="2836" width="3.33203125" style="118" customWidth="1"/>
    <col min="2837" max="2849" width="2.5" style="118"/>
    <col min="2850" max="2850" width="3.75" style="118" customWidth="1"/>
    <col min="2851" max="3072" width="2.5" style="118"/>
    <col min="3073" max="3073" width="6.58203125" style="118" customWidth="1"/>
    <col min="3074" max="3074" width="2.58203125" style="118" customWidth="1"/>
    <col min="3075" max="3075" width="1.33203125" style="118" customWidth="1"/>
    <col min="3076" max="3076" width="5.08203125" style="118" customWidth="1"/>
    <col min="3077" max="3077" width="1.5" style="118" customWidth="1"/>
    <col min="3078" max="3078" width="2.08203125" style="118" customWidth="1"/>
    <col min="3079" max="3079" width="1.83203125" style="118" customWidth="1"/>
    <col min="3080" max="3080" width="2.5" style="118"/>
    <col min="3081" max="3081" width="5.75" style="118" customWidth="1"/>
    <col min="3082" max="3082" width="3.75" style="118" customWidth="1"/>
    <col min="3083" max="3083" width="2.58203125" style="118" customWidth="1"/>
    <col min="3084" max="3084" width="10.83203125" style="118" customWidth="1"/>
    <col min="3085" max="3085" width="3" style="118" customWidth="1"/>
    <col min="3086" max="3086" width="4.75" style="118" customWidth="1"/>
    <col min="3087" max="3087" width="3.08203125" style="118" customWidth="1"/>
    <col min="3088" max="3088" width="5.75" style="118" customWidth="1"/>
    <col min="3089" max="3089" width="5" style="118" customWidth="1"/>
    <col min="3090" max="3090" width="5.33203125" style="118" customWidth="1"/>
    <col min="3091" max="3091" width="11" style="118" customWidth="1"/>
    <col min="3092" max="3092" width="3.33203125" style="118" customWidth="1"/>
    <col min="3093" max="3105" width="2.5" style="118"/>
    <col min="3106" max="3106" width="3.75" style="118" customWidth="1"/>
    <col min="3107" max="3328" width="2.5" style="118"/>
    <col min="3329" max="3329" width="6.58203125" style="118" customWidth="1"/>
    <col min="3330" max="3330" width="2.58203125" style="118" customWidth="1"/>
    <col min="3331" max="3331" width="1.33203125" style="118" customWidth="1"/>
    <col min="3332" max="3332" width="5.08203125" style="118" customWidth="1"/>
    <col min="3333" max="3333" width="1.5" style="118" customWidth="1"/>
    <col min="3334" max="3334" width="2.08203125" style="118" customWidth="1"/>
    <col min="3335" max="3335" width="1.83203125" style="118" customWidth="1"/>
    <col min="3336" max="3336" width="2.5" style="118"/>
    <col min="3337" max="3337" width="5.75" style="118" customWidth="1"/>
    <col min="3338" max="3338" width="3.75" style="118" customWidth="1"/>
    <col min="3339" max="3339" width="2.58203125" style="118" customWidth="1"/>
    <col min="3340" max="3340" width="10.83203125" style="118" customWidth="1"/>
    <col min="3341" max="3341" width="3" style="118" customWidth="1"/>
    <col min="3342" max="3342" width="4.75" style="118" customWidth="1"/>
    <col min="3343" max="3343" width="3.08203125" style="118" customWidth="1"/>
    <col min="3344" max="3344" width="5.75" style="118" customWidth="1"/>
    <col min="3345" max="3345" width="5" style="118" customWidth="1"/>
    <col min="3346" max="3346" width="5.33203125" style="118" customWidth="1"/>
    <col min="3347" max="3347" width="11" style="118" customWidth="1"/>
    <col min="3348" max="3348" width="3.33203125" style="118" customWidth="1"/>
    <col min="3349" max="3361" width="2.5" style="118"/>
    <col min="3362" max="3362" width="3.75" style="118" customWidth="1"/>
    <col min="3363" max="3584" width="2.5" style="118"/>
    <col min="3585" max="3585" width="6.58203125" style="118" customWidth="1"/>
    <col min="3586" max="3586" width="2.58203125" style="118" customWidth="1"/>
    <col min="3587" max="3587" width="1.33203125" style="118" customWidth="1"/>
    <col min="3588" max="3588" width="5.08203125" style="118" customWidth="1"/>
    <col min="3589" max="3589" width="1.5" style="118" customWidth="1"/>
    <col min="3590" max="3590" width="2.08203125" style="118" customWidth="1"/>
    <col min="3591" max="3591" width="1.83203125" style="118" customWidth="1"/>
    <col min="3592" max="3592" width="2.5" style="118"/>
    <col min="3593" max="3593" width="5.75" style="118" customWidth="1"/>
    <col min="3594" max="3594" width="3.75" style="118" customWidth="1"/>
    <col min="3595" max="3595" width="2.58203125" style="118" customWidth="1"/>
    <col min="3596" max="3596" width="10.83203125" style="118" customWidth="1"/>
    <col min="3597" max="3597" width="3" style="118" customWidth="1"/>
    <col min="3598" max="3598" width="4.75" style="118" customWidth="1"/>
    <col min="3599" max="3599" width="3.08203125" style="118" customWidth="1"/>
    <col min="3600" max="3600" width="5.75" style="118" customWidth="1"/>
    <col min="3601" max="3601" width="5" style="118" customWidth="1"/>
    <col min="3602" max="3602" width="5.33203125" style="118" customWidth="1"/>
    <col min="3603" max="3603" width="11" style="118" customWidth="1"/>
    <col min="3604" max="3604" width="3.33203125" style="118" customWidth="1"/>
    <col min="3605" max="3617" width="2.5" style="118"/>
    <col min="3618" max="3618" width="3.75" style="118" customWidth="1"/>
    <col min="3619" max="3840" width="2.5" style="118"/>
    <col min="3841" max="3841" width="6.58203125" style="118" customWidth="1"/>
    <col min="3842" max="3842" width="2.58203125" style="118" customWidth="1"/>
    <col min="3843" max="3843" width="1.33203125" style="118" customWidth="1"/>
    <col min="3844" max="3844" width="5.08203125" style="118" customWidth="1"/>
    <col min="3845" max="3845" width="1.5" style="118" customWidth="1"/>
    <col min="3846" max="3846" width="2.08203125" style="118" customWidth="1"/>
    <col min="3847" max="3847" width="1.83203125" style="118" customWidth="1"/>
    <col min="3848" max="3848" width="2.5" style="118"/>
    <col min="3849" max="3849" width="5.75" style="118" customWidth="1"/>
    <col min="3850" max="3850" width="3.75" style="118" customWidth="1"/>
    <col min="3851" max="3851" width="2.58203125" style="118" customWidth="1"/>
    <col min="3852" max="3852" width="10.83203125" style="118" customWidth="1"/>
    <col min="3853" max="3853" width="3" style="118" customWidth="1"/>
    <col min="3854" max="3854" width="4.75" style="118" customWidth="1"/>
    <col min="3855" max="3855" width="3.08203125" style="118" customWidth="1"/>
    <col min="3856" max="3856" width="5.75" style="118" customWidth="1"/>
    <col min="3857" max="3857" width="5" style="118" customWidth="1"/>
    <col min="3858" max="3858" width="5.33203125" style="118" customWidth="1"/>
    <col min="3859" max="3859" width="11" style="118" customWidth="1"/>
    <col min="3860" max="3860" width="3.33203125" style="118" customWidth="1"/>
    <col min="3861" max="3873" width="2.5" style="118"/>
    <col min="3874" max="3874" width="3.75" style="118" customWidth="1"/>
    <col min="3875" max="4096" width="2.5" style="118"/>
    <col min="4097" max="4097" width="6.58203125" style="118" customWidth="1"/>
    <col min="4098" max="4098" width="2.58203125" style="118" customWidth="1"/>
    <col min="4099" max="4099" width="1.33203125" style="118" customWidth="1"/>
    <col min="4100" max="4100" width="5.08203125" style="118" customWidth="1"/>
    <col min="4101" max="4101" width="1.5" style="118" customWidth="1"/>
    <col min="4102" max="4102" width="2.08203125" style="118" customWidth="1"/>
    <col min="4103" max="4103" width="1.83203125" style="118" customWidth="1"/>
    <col min="4104" max="4104" width="2.5" style="118"/>
    <col min="4105" max="4105" width="5.75" style="118" customWidth="1"/>
    <col min="4106" max="4106" width="3.75" style="118" customWidth="1"/>
    <col min="4107" max="4107" width="2.58203125" style="118" customWidth="1"/>
    <col min="4108" max="4108" width="10.83203125" style="118" customWidth="1"/>
    <col min="4109" max="4109" width="3" style="118" customWidth="1"/>
    <col min="4110" max="4110" width="4.75" style="118" customWidth="1"/>
    <col min="4111" max="4111" width="3.08203125" style="118" customWidth="1"/>
    <col min="4112" max="4112" width="5.75" style="118" customWidth="1"/>
    <col min="4113" max="4113" width="5" style="118" customWidth="1"/>
    <col min="4114" max="4114" width="5.33203125" style="118" customWidth="1"/>
    <col min="4115" max="4115" width="11" style="118" customWidth="1"/>
    <col min="4116" max="4116" width="3.33203125" style="118" customWidth="1"/>
    <col min="4117" max="4129" width="2.5" style="118"/>
    <col min="4130" max="4130" width="3.75" style="118" customWidth="1"/>
    <col min="4131" max="4352" width="2.5" style="118"/>
    <col min="4353" max="4353" width="6.58203125" style="118" customWidth="1"/>
    <col min="4354" max="4354" width="2.58203125" style="118" customWidth="1"/>
    <col min="4355" max="4355" width="1.33203125" style="118" customWidth="1"/>
    <col min="4356" max="4356" width="5.08203125" style="118" customWidth="1"/>
    <col min="4357" max="4357" width="1.5" style="118" customWidth="1"/>
    <col min="4358" max="4358" width="2.08203125" style="118" customWidth="1"/>
    <col min="4359" max="4359" width="1.83203125" style="118" customWidth="1"/>
    <col min="4360" max="4360" width="2.5" style="118"/>
    <col min="4361" max="4361" width="5.75" style="118" customWidth="1"/>
    <col min="4362" max="4362" width="3.75" style="118" customWidth="1"/>
    <col min="4363" max="4363" width="2.58203125" style="118" customWidth="1"/>
    <col min="4364" max="4364" width="10.83203125" style="118" customWidth="1"/>
    <col min="4365" max="4365" width="3" style="118" customWidth="1"/>
    <col min="4366" max="4366" width="4.75" style="118" customWidth="1"/>
    <col min="4367" max="4367" width="3.08203125" style="118" customWidth="1"/>
    <col min="4368" max="4368" width="5.75" style="118" customWidth="1"/>
    <col min="4369" max="4369" width="5" style="118" customWidth="1"/>
    <col min="4370" max="4370" width="5.33203125" style="118" customWidth="1"/>
    <col min="4371" max="4371" width="11" style="118" customWidth="1"/>
    <col min="4372" max="4372" width="3.33203125" style="118" customWidth="1"/>
    <col min="4373" max="4385" width="2.5" style="118"/>
    <col min="4386" max="4386" width="3.75" style="118" customWidth="1"/>
    <col min="4387" max="4608" width="2.5" style="118"/>
    <col min="4609" max="4609" width="6.58203125" style="118" customWidth="1"/>
    <col min="4610" max="4610" width="2.58203125" style="118" customWidth="1"/>
    <col min="4611" max="4611" width="1.33203125" style="118" customWidth="1"/>
    <col min="4612" max="4612" width="5.08203125" style="118" customWidth="1"/>
    <col min="4613" max="4613" width="1.5" style="118" customWidth="1"/>
    <col min="4614" max="4614" width="2.08203125" style="118" customWidth="1"/>
    <col min="4615" max="4615" width="1.83203125" style="118" customWidth="1"/>
    <col min="4616" max="4616" width="2.5" style="118"/>
    <col min="4617" max="4617" width="5.75" style="118" customWidth="1"/>
    <col min="4618" max="4618" width="3.75" style="118" customWidth="1"/>
    <col min="4619" max="4619" width="2.58203125" style="118" customWidth="1"/>
    <col min="4620" max="4620" width="10.83203125" style="118" customWidth="1"/>
    <col min="4621" max="4621" width="3" style="118" customWidth="1"/>
    <col min="4622" max="4622" width="4.75" style="118" customWidth="1"/>
    <col min="4623" max="4623" width="3.08203125" style="118" customWidth="1"/>
    <col min="4624" max="4624" width="5.75" style="118" customWidth="1"/>
    <col min="4625" max="4625" width="5" style="118" customWidth="1"/>
    <col min="4626" max="4626" width="5.33203125" style="118" customWidth="1"/>
    <col min="4627" max="4627" width="11" style="118" customWidth="1"/>
    <col min="4628" max="4628" width="3.33203125" style="118" customWidth="1"/>
    <col min="4629" max="4641" width="2.5" style="118"/>
    <col min="4642" max="4642" width="3.75" style="118" customWidth="1"/>
    <col min="4643" max="4864" width="2.5" style="118"/>
    <col min="4865" max="4865" width="6.58203125" style="118" customWidth="1"/>
    <col min="4866" max="4866" width="2.58203125" style="118" customWidth="1"/>
    <col min="4867" max="4867" width="1.33203125" style="118" customWidth="1"/>
    <col min="4868" max="4868" width="5.08203125" style="118" customWidth="1"/>
    <col min="4869" max="4869" width="1.5" style="118" customWidth="1"/>
    <col min="4870" max="4870" width="2.08203125" style="118" customWidth="1"/>
    <col min="4871" max="4871" width="1.83203125" style="118" customWidth="1"/>
    <col min="4872" max="4872" width="2.5" style="118"/>
    <col min="4873" max="4873" width="5.75" style="118" customWidth="1"/>
    <col min="4874" max="4874" width="3.75" style="118" customWidth="1"/>
    <col min="4875" max="4875" width="2.58203125" style="118" customWidth="1"/>
    <col min="4876" max="4876" width="10.83203125" style="118" customWidth="1"/>
    <col min="4877" max="4877" width="3" style="118" customWidth="1"/>
    <col min="4878" max="4878" width="4.75" style="118" customWidth="1"/>
    <col min="4879" max="4879" width="3.08203125" style="118" customWidth="1"/>
    <col min="4880" max="4880" width="5.75" style="118" customWidth="1"/>
    <col min="4881" max="4881" width="5" style="118" customWidth="1"/>
    <col min="4882" max="4882" width="5.33203125" style="118" customWidth="1"/>
    <col min="4883" max="4883" width="11" style="118" customWidth="1"/>
    <col min="4884" max="4884" width="3.33203125" style="118" customWidth="1"/>
    <col min="4885" max="4897" width="2.5" style="118"/>
    <col min="4898" max="4898" width="3.75" style="118" customWidth="1"/>
    <col min="4899" max="5120" width="2.5" style="118"/>
    <col min="5121" max="5121" width="6.58203125" style="118" customWidth="1"/>
    <col min="5122" max="5122" width="2.58203125" style="118" customWidth="1"/>
    <col min="5123" max="5123" width="1.33203125" style="118" customWidth="1"/>
    <col min="5124" max="5124" width="5.08203125" style="118" customWidth="1"/>
    <col min="5125" max="5125" width="1.5" style="118" customWidth="1"/>
    <col min="5126" max="5126" width="2.08203125" style="118" customWidth="1"/>
    <col min="5127" max="5127" width="1.83203125" style="118" customWidth="1"/>
    <col min="5128" max="5128" width="2.5" style="118"/>
    <col min="5129" max="5129" width="5.75" style="118" customWidth="1"/>
    <col min="5130" max="5130" width="3.75" style="118" customWidth="1"/>
    <col min="5131" max="5131" width="2.58203125" style="118" customWidth="1"/>
    <col min="5132" max="5132" width="10.83203125" style="118" customWidth="1"/>
    <col min="5133" max="5133" width="3" style="118" customWidth="1"/>
    <col min="5134" max="5134" width="4.75" style="118" customWidth="1"/>
    <col min="5135" max="5135" width="3.08203125" style="118" customWidth="1"/>
    <col min="5136" max="5136" width="5.75" style="118" customWidth="1"/>
    <col min="5137" max="5137" width="5" style="118" customWidth="1"/>
    <col min="5138" max="5138" width="5.33203125" style="118" customWidth="1"/>
    <col min="5139" max="5139" width="11" style="118" customWidth="1"/>
    <col min="5140" max="5140" width="3.33203125" style="118" customWidth="1"/>
    <col min="5141" max="5153" width="2.5" style="118"/>
    <col min="5154" max="5154" width="3.75" style="118" customWidth="1"/>
    <col min="5155" max="5376" width="2.5" style="118"/>
    <col min="5377" max="5377" width="6.58203125" style="118" customWidth="1"/>
    <col min="5378" max="5378" width="2.58203125" style="118" customWidth="1"/>
    <col min="5379" max="5379" width="1.33203125" style="118" customWidth="1"/>
    <col min="5380" max="5380" width="5.08203125" style="118" customWidth="1"/>
    <col min="5381" max="5381" width="1.5" style="118" customWidth="1"/>
    <col min="5382" max="5382" width="2.08203125" style="118" customWidth="1"/>
    <col min="5383" max="5383" width="1.83203125" style="118" customWidth="1"/>
    <col min="5384" max="5384" width="2.5" style="118"/>
    <col min="5385" max="5385" width="5.75" style="118" customWidth="1"/>
    <col min="5386" max="5386" width="3.75" style="118" customWidth="1"/>
    <col min="5387" max="5387" width="2.58203125" style="118" customWidth="1"/>
    <col min="5388" max="5388" width="10.83203125" style="118" customWidth="1"/>
    <col min="5389" max="5389" width="3" style="118" customWidth="1"/>
    <col min="5390" max="5390" width="4.75" style="118" customWidth="1"/>
    <col min="5391" max="5391" width="3.08203125" style="118" customWidth="1"/>
    <col min="5392" max="5392" width="5.75" style="118" customWidth="1"/>
    <col min="5393" max="5393" width="5" style="118" customWidth="1"/>
    <col min="5394" max="5394" width="5.33203125" style="118" customWidth="1"/>
    <col min="5395" max="5395" width="11" style="118" customWidth="1"/>
    <col min="5396" max="5396" width="3.33203125" style="118" customWidth="1"/>
    <col min="5397" max="5409" width="2.5" style="118"/>
    <col min="5410" max="5410" width="3.75" style="118" customWidth="1"/>
    <col min="5411" max="5632" width="2.5" style="118"/>
    <col min="5633" max="5633" width="6.58203125" style="118" customWidth="1"/>
    <col min="5634" max="5634" width="2.58203125" style="118" customWidth="1"/>
    <col min="5635" max="5635" width="1.33203125" style="118" customWidth="1"/>
    <col min="5636" max="5636" width="5.08203125" style="118" customWidth="1"/>
    <col min="5637" max="5637" width="1.5" style="118" customWidth="1"/>
    <col min="5638" max="5638" width="2.08203125" style="118" customWidth="1"/>
    <col min="5639" max="5639" width="1.83203125" style="118" customWidth="1"/>
    <col min="5640" max="5640" width="2.5" style="118"/>
    <col min="5641" max="5641" width="5.75" style="118" customWidth="1"/>
    <col min="5642" max="5642" width="3.75" style="118" customWidth="1"/>
    <col min="5643" max="5643" width="2.58203125" style="118" customWidth="1"/>
    <col min="5644" max="5644" width="10.83203125" style="118" customWidth="1"/>
    <col min="5645" max="5645" width="3" style="118" customWidth="1"/>
    <col min="5646" max="5646" width="4.75" style="118" customWidth="1"/>
    <col min="5647" max="5647" width="3.08203125" style="118" customWidth="1"/>
    <col min="5648" max="5648" width="5.75" style="118" customWidth="1"/>
    <col min="5649" max="5649" width="5" style="118" customWidth="1"/>
    <col min="5650" max="5650" width="5.33203125" style="118" customWidth="1"/>
    <col min="5651" max="5651" width="11" style="118" customWidth="1"/>
    <col min="5652" max="5652" width="3.33203125" style="118" customWidth="1"/>
    <col min="5653" max="5665" width="2.5" style="118"/>
    <col min="5666" max="5666" width="3.75" style="118" customWidth="1"/>
    <col min="5667" max="5888" width="2.5" style="118"/>
    <col min="5889" max="5889" width="6.58203125" style="118" customWidth="1"/>
    <col min="5890" max="5890" width="2.58203125" style="118" customWidth="1"/>
    <col min="5891" max="5891" width="1.33203125" style="118" customWidth="1"/>
    <col min="5892" max="5892" width="5.08203125" style="118" customWidth="1"/>
    <col min="5893" max="5893" width="1.5" style="118" customWidth="1"/>
    <col min="5894" max="5894" width="2.08203125" style="118" customWidth="1"/>
    <col min="5895" max="5895" width="1.83203125" style="118" customWidth="1"/>
    <col min="5896" max="5896" width="2.5" style="118"/>
    <col min="5897" max="5897" width="5.75" style="118" customWidth="1"/>
    <col min="5898" max="5898" width="3.75" style="118" customWidth="1"/>
    <col min="5899" max="5899" width="2.58203125" style="118" customWidth="1"/>
    <col min="5900" max="5900" width="10.83203125" style="118" customWidth="1"/>
    <col min="5901" max="5901" width="3" style="118" customWidth="1"/>
    <col min="5902" max="5902" width="4.75" style="118" customWidth="1"/>
    <col min="5903" max="5903" width="3.08203125" style="118" customWidth="1"/>
    <col min="5904" max="5904" width="5.75" style="118" customWidth="1"/>
    <col min="5905" max="5905" width="5" style="118" customWidth="1"/>
    <col min="5906" max="5906" width="5.33203125" style="118" customWidth="1"/>
    <col min="5907" max="5907" width="11" style="118" customWidth="1"/>
    <col min="5908" max="5908" width="3.33203125" style="118" customWidth="1"/>
    <col min="5909" max="5921" width="2.5" style="118"/>
    <col min="5922" max="5922" width="3.75" style="118" customWidth="1"/>
    <col min="5923" max="6144" width="2.5" style="118"/>
    <col min="6145" max="6145" width="6.58203125" style="118" customWidth="1"/>
    <col min="6146" max="6146" width="2.58203125" style="118" customWidth="1"/>
    <col min="6147" max="6147" width="1.33203125" style="118" customWidth="1"/>
    <col min="6148" max="6148" width="5.08203125" style="118" customWidth="1"/>
    <col min="6149" max="6149" width="1.5" style="118" customWidth="1"/>
    <col min="6150" max="6150" width="2.08203125" style="118" customWidth="1"/>
    <col min="6151" max="6151" width="1.83203125" style="118" customWidth="1"/>
    <col min="6152" max="6152" width="2.5" style="118"/>
    <col min="6153" max="6153" width="5.75" style="118" customWidth="1"/>
    <col min="6154" max="6154" width="3.75" style="118" customWidth="1"/>
    <col min="6155" max="6155" width="2.58203125" style="118" customWidth="1"/>
    <col min="6156" max="6156" width="10.83203125" style="118" customWidth="1"/>
    <col min="6157" max="6157" width="3" style="118" customWidth="1"/>
    <col min="6158" max="6158" width="4.75" style="118" customWidth="1"/>
    <col min="6159" max="6159" width="3.08203125" style="118" customWidth="1"/>
    <col min="6160" max="6160" width="5.75" style="118" customWidth="1"/>
    <col min="6161" max="6161" width="5" style="118" customWidth="1"/>
    <col min="6162" max="6162" width="5.33203125" style="118" customWidth="1"/>
    <col min="6163" max="6163" width="11" style="118" customWidth="1"/>
    <col min="6164" max="6164" width="3.33203125" style="118" customWidth="1"/>
    <col min="6165" max="6177" width="2.5" style="118"/>
    <col min="6178" max="6178" width="3.75" style="118" customWidth="1"/>
    <col min="6179" max="6400" width="2.5" style="118"/>
    <col min="6401" max="6401" width="6.58203125" style="118" customWidth="1"/>
    <col min="6402" max="6402" width="2.58203125" style="118" customWidth="1"/>
    <col min="6403" max="6403" width="1.33203125" style="118" customWidth="1"/>
    <col min="6404" max="6404" width="5.08203125" style="118" customWidth="1"/>
    <col min="6405" max="6405" width="1.5" style="118" customWidth="1"/>
    <col min="6406" max="6406" width="2.08203125" style="118" customWidth="1"/>
    <col min="6407" max="6407" width="1.83203125" style="118" customWidth="1"/>
    <col min="6408" max="6408" width="2.5" style="118"/>
    <col min="6409" max="6409" width="5.75" style="118" customWidth="1"/>
    <col min="6410" max="6410" width="3.75" style="118" customWidth="1"/>
    <col min="6411" max="6411" width="2.58203125" style="118" customWidth="1"/>
    <col min="6412" max="6412" width="10.83203125" style="118" customWidth="1"/>
    <col min="6413" max="6413" width="3" style="118" customWidth="1"/>
    <col min="6414" max="6414" width="4.75" style="118" customWidth="1"/>
    <col min="6415" max="6415" width="3.08203125" style="118" customWidth="1"/>
    <col min="6416" max="6416" width="5.75" style="118" customWidth="1"/>
    <col min="6417" max="6417" width="5" style="118" customWidth="1"/>
    <col min="6418" max="6418" width="5.33203125" style="118" customWidth="1"/>
    <col min="6419" max="6419" width="11" style="118" customWidth="1"/>
    <col min="6420" max="6420" width="3.33203125" style="118" customWidth="1"/>
    <col min="6421" max="6433" width="2.5" style="118"/>
    <col min="6434" max="6434" width="3.75" style="118" customWidth="1"/>
    <col min="6435" max="6656" width="2.5" style="118"/>
    <col min="6657" max="6657" width="6.58203125" style="118" customWidth="1"/>
    <col min="6658" max="6658" width="2.58203125" style="118" customWidth="1"/>
    <col min="6659" max="6659" width="1.33203125" style="118" customWidth="1"/>
    <col min="6660" max="6660" width="5.08203125" style="118" customWidth="1"/>
    <col min="6661" max="6661" width="1.5" style="118" customWidth="1"/>
    <col min="6662" max="6662" width="2.08203125" style="118" customWidth="1"/>
    <col min="6663" max="6663" width="1.83203125" style="118" customWidth="1"/>
    <col min="6664" max="6664" width="2.5" style="118"/>
    <col min="6665" max="6665" width="5.75" style="118" customWidth="1"/>
    <col min="6666" max="6666" width="3.75" style="118" customWidth="1"/>
    <col min="6667" max="6667" width="2.58203125" style="118" customWidth="1"/>
    <col min="6668" max="6668" width="10.83203125" style="118" customWidth="1"/>
    <col min="6669" max="6669" width="3" style="118" customWidth="1"/>
    <col min="6670" max="6670" width="4.75" style="118" customWidth="1"/>
    <col min="6671" max="6671" width="3.08203125" style="118" customWidth="1"/>
    <col min="6672" max="6672" width="5.75" style="118" customWidth="1"/>
    <col min="6673" max="6673" width="5" style="118" customWidth="1"/>
    <col min="6674" max="6674" width="5.33203125" style="118" customWidth="1"/>
    <col min="6675" max="6675" width="11" style="118" customWidth="1"/>
    <col min="6676" max="6676" width="3.33203125" style="118" customWidth="1"/>
    <col min="6677" max="6689" width="2.5" style="118"/>
    <col min="6690" max="6690" width="3.75" style="118" customWidth="1"/>
    <col min="6691" max="6912" width="2.5" style="118"/>
    <col min="6913" max="6913" width="6.58203125" style="118" customWidth="1"/>
    <col min="6914" max="6914" width="2.58203125" style="118" customWidth="1"/>
    <col min="6915" max="6915" width="1.33203125" style="118" customWidth="1"/>
    <col min="6916" max="6916" width="5.08203125" style="118" customWidth="1"/>
    <col min="6917" max="6917" width="1.5" style="118" customWidth="1"/>
    <col min="6918" max="6918" width="2.08203125" style="118" customWidth="1"/>
    <col min="6919" max="6919" width="1.83203125" style="118" customWidth="1"/>
    <col min="6920" max="6920" width="2.5" style="118"/>
    <col min="6921" max="6921" width="5.75" style="118" customWidth="1"/>
    <col min="6922" max="6922" width="3.75" style="118" customWidth="1"/>
    <col min="6923" max="6923" width="2.58203125" style="118" customWidth="1"/>
    <col min="6924" max="6924" width="10.83203125" style="118" customWidth="1"/>
    <col min="6925" max="6925" width="3" style="118" customWidth="1"/>
    <col min="6926" max="6926" width="4.75" style="118" customWidth="1"/>
    <col min="6927" max="6927" width="3.08203125" style="118" customWidth="1"/>
    <col min="6928" max="6928" width="5.75" style="118" customWidth="1"/>
    <col min="6929" max="6929" width="5" style="118" customWidth="1"/>
    <col min="6930" max="6930" width="5.33203125" style="118" customWidth="1"/>
    <col min="6931" max="6931" width="11" style="118" customWidth="1"/>
    <col min="6932" max="6932" width="3.33203125" style="118" customWidth="1"/>
    <col min="6933" max="6945" width="2.5" style="118"/>
    <col min="6946" max="6946" width="3.75" style="118" customWidth="1"/>
    <col min="6947" max="7168" width="2.5" style="118"/>
    <col min="7169" max="7169" width="6.58203125" style="118" customWidth="1"/>
    <col min="7170" max="7170" width="2.58203125" style="118" customWidth="1"/>
    <col min="7171" max="7171" width="1.33203125" style="118" customWidth="1"/>
    <col min="7172" max="7172" width="5.08203125" style="118" customWidth="1"/>
    <col min="7173" max="7173" width="1.5" style="118" customWidth="1"/>
    <col min="7174" max="7174" width="2.08203125" style="118" customWidth="1"/>
    <col min="7175" max="7175" width="1.83203125" style="118" customWidth="1"/>
    <col min="7176" max="7176" width="2.5" style="118"/>
    <col min="7177" max="7177" width="5.75" style="118" customWidth="1"/>
    <col min="7178" max="7178" width="3.75" style="118" customWidth="1"/>
    <col min="7179" max="7179" width="2.58203125" style="118" customWidth="1"/>
    <col min="7180" max="7180" width="10.83203125" style="118" customWidth="1"/>
    <col min="7181" max="7181" width="3" style="118" customWidth="1"/>
    <col min="7182" max="7182" width="4.75" style="118" customWidth="1"/>
    <col min="7183" max="7183" width="3.08203125" style="118" customWidth="1"/>
    <col min="7184" max="7184" width="5.75" style="118" customWidth="1"/>
    <col min="7185" max="7185" width="5" style="118" customWidth="1"/>
    <col min="7186" max="7186" width="5.33203125" style="118" customWidth="1"/>
    <col min="7187" max="7187" width="11" style="118" customWidth="1"/>
    <col min="7188" max="7188" width="3.33203125" style="118" customWidth="1"/>
    <col min="7189" max="7201" width="2.5" style="118"/>
    <col min="7202" max="7202" width="3.75" style="118" customWidth="1"/>
    <col min="7203" max="7424" width="2.5" style="118"/>
    <col min="7425" max="7425" width="6.58203125" style="118" customWidth="1"/>
    <col min="7426" max="7426" width="2.58203125" style="118" customWidth="1"/>
    <col min="7427" max="7427" width="1.33203125" style="118" customWidth="1"/>
    <col min="7428" max="7428" width="5.08203125" style="118" customWidth="1"/>
    <col min="7429" max="7429" width="1.5" style="118" customWidth="1"/>
    <col min="7430" max="7430" width="2.08203125" style="118" customWidth="1"/>
    <col min="7431" max="7431" width="1.83203125" style="118" customWidth="1"/>
    <col min="7432" max="7432" width="2.5" style="118"/>
    <col min="7433" max="7433" width="5.75" style="118" customWidth="1"/>
    <col min="7434" max="7434" width="3.75" style="118" customWidth="1"/>
    <col min="7435" max="7435" width="2.58203125" style="118" customWidth="1"/>
    <col min="7436" max="7436" width="10.83203125" style="118" customWidth="1"/>
    <col min="7437" max="7437" width="3" style="118" customWidth="1"/>
    <col min="7438" max="7438" width="4.75" style="118" customWidth="1"/>
    <col min="7439" max="7439" width="3.08203125" style="118" customWidth="1"/>
    <col min="7440" max="7440" width="5.75" style="118" customWidth="1"/>
    <col min="7441" max="7441" width="5" style="118" customWidth="1"/>
    <col min="7442" max="7442" width="5.33203125" style="118" customWidth="1"/>
    <col min="7443" max="7443" width="11" style="118" customWidth="1"/>
    <col min="7444" max="7444" width="3.33203125" style="118" customWidth="1"/>
    <col min="7445" max="7457" width="2.5" style="118"/>
    <col min="7458" max="7458" width="3.75" style="118" customWidth="1"/>
    <col min="7459" max="7680" width="2.5" style="118"/>
    <col min="7681" max="7681" width="6.58203125" style="118" customWidth="1"/>
    <col min="7682" max="7682" width="2.58203125" style="118" customWidth="1"/>
    <col min="7683" max="7683" width="1.33203125" style="118" customWidth="1"/>
    <col min="7684" max="7684" width="5.08203125" style="118" customWidth="1"/>
    <col min="7685" max="7685" width="1.5" style="118" customWidth="1"/>
    <col min="7686" max="7686" width="2.08203125" style="118" customWidth="1"/>
    <col min="7687" max="7687" width="1.83203125" style="118" customWidth="1"/>
    <col min="7688" max="7688" width="2.5" style="118"/>
    <col min="7689" max="7689" width="5.75" style="118" customWidth="1"/>
    <col min="7690" max="7690" width="3.75" style="118" customWidth="1"/>
    <col min="7691" max="7691" width="2.58203125" style="118" customWidth="1"/>
    <col min="7692" max="7692" width="10.83203125" style="118" customWidth="1"/>
    <col min="7693" max="7693" width="3" style="118" customWidth="1"/>
    <col min="7694" max="7694" width="4.75" style="118" customWidth="1"/>
    <col min="7695" max="7695" width="3.08203125" style="118" customWidth="1"/>
    <col min="7696" max="7696" width="5.75" style="118" customWidth="1"/>
    <col min="7697" max="7697" width="5" style="118" customWidth="1"/>
    <col min="7698" max="7698" width="5.33203125" style="118" customWidth="1"/>
    <col min="7699" max="7699" width="11" style="118" customWidth="1"/>
    <col min="7700" max="7700" width="3.33203125" style="118" customWidth="1"/>
    <col min="7701" max="7713" width="2.5" style="118"/>
    <col min="7714" max="7714" width="3.75" style="118" customWidth="1"/>
    <col min="7715" max="7936" width="2.5" style="118"/>
    <col min="7937" max="7937" width="6.58203125" style="118" customWidth="1"/>
    <col min="7938" max="7938" width="2.58203125" style="118" customWidth="1"/>
    <col min="7939" max="7939" width="1.33203125" style="118" customWidth="1"/>
    <col min="7940" max="7940" width="5.08203125" style="118" customWidth="1"/>
    <col min="7941" max="7941" width="1.5" style="118" customWidth="1"/>
    <col min="7942" max="7942" width="2.08203125" style="118" customWidth="1"/>
    <col min="7943" max="7943" width="1.83203125" style="118" customWidth="1"/>
    <col min="7944" max="7944" width="2.5" style="118"/>
    <col min="7945" max="7945" width="5.75" style="118" customWidth="1"/>
    <col min="7946" max="7946" width="3.75" style="118" customWidth="1"/>
    <col min="7947" max="7947" width="2.58203125" style="118" customWidth="1"/>
    <col min="7948" max="7948" width="10.83203125" style="118" customWidth="1"/>
    <col min="7949" max="7949" width="3" style="118" customWidth="1"/>
    <col min="7950" max="7950" width="4.75" style="118" customWidth="1"/>
    <col min="7951" max="7951" width="3.08203125" style="118" customWidth="1"/>
    <col min="7952" max="7952" width="5.75" style="118" customWidth="1"/>
    <col min="7953" max="7953" width="5" style="118" customWidth="1"/>
    <col min="7954" max="7954" width="5.33203125" style="118" customWidth="1"/>
    <col min="7955" max="7955" width="11" style="118" customWidth="1"/>
    <col min="7956" max="7956" width="3.33203125" style="118" customWidth="1"/>
    <col min="7957" max="7969" width="2.5" style="118"/>
    <col min="7970" max="7970" width="3.75" style="118" customWidth="1"/>
    <col min="7971" max="8192" width="2.5" style="118"/>
    <col min="8193" max="8193" width="6.58203125" style="118" customWidth="1"/>
    <col min="8194" max="8194" width="2.58203125" style="118" customWidth="1"/>
    <col min="8195" max="8195" width="1.33203125" style="118" customWidth="1"/>
    <col min="8196" max="8196" width="5.08203125" style="118" customWidth="1"/>
    <col min="8197" max="8197" width="1.5" style="118" customWidth="1"/>
    <col min="8198" max="8198" width="2.08203125" style="118" customWidth="1"/>
    <col min="8199" max="8199" width="1.83203125" style="118" customWidth="1"/>
    <col min="8200" max="8200" width="2.5" style="118"/>
    <col min="8201" max="8201" width="5.75" style="118" customWidth="1"/>
    <col min="8202" max="8202" width="3.75" style="118" customWidth="1"/>
    <col min="8203" max="8203" width="2.58203125" style="118" customWidth="1"/>
    <col min="8204" max="8204" width="10.83203125" style="118" customWidth="1"/>
    <col min="8205" max="8205" width="3" style="118" customWidth="1"/>
    <col min="8206" max="8206" width="4.75" style="118" customWidth="1"/>
    <col min="8207" max="8207" width="3.08203125" style="118" customWidth="1"/>
    <col min="8208" max="8208" width="5.75" style="118" customWidth="1"/>
    <col min="8209" max="8209" width="5" style="118" customWidth="1"/>
    <col min="8210" max="8210" width="5.33203125" style="118" customWidth="1"/>
    <col min="8211" max="8211" width="11" style="118" customWidth="1"/>
    <col min="8212" max="8212" width="3.33203125" style="118" customWidth="1"/>
    <col min="8213" max="8225" width="2.5" style="118"/>
    <col min="8226" max="8226" width="3.75" style="118" customWidth="1"/>
    <col min="8227" max="8448" width="2.5" style="118"/>
    <col min="8449" max="8449" width="6.58203125" style="118" customWidth="1"/>
    <col min="8450" max="8450" width="2.58203125" style="118" customWidth="1"/>
    <col min="8451" max="8451" width="1.33203125" style="118" customWidth="1"/>
    <col min="8452" max="8452" width="5.08203125" style="118" customWidth="1"/>
    <col min="8453" max="8453" width="1.5" style="118" customWidth="1"/>
    <col min="8454" max="8454" width="2.08203125" style="118" customWidth="1"/>
    <col min="8455" max="8455" width="1.83203125" style="118" customWidth="1"/>
    <col min="8456" max="8456" width="2.5" style="118"/>
    <col min="8457" max="8457" width="5.75" style="118" customWidth="1"/>
    <col min="8458" max="8458" width="3.75" style="118" customWidth="1"/>
    <col min="8459" max="8459" width="2.58203125" style="118" customWidth="1"/>
    <col min="8460" max="8460" width="10.83203125" style="118" customWidth="1"/>
    <col min="8461" max="8461" width="3" style="118" customWidth="1"/>
    <col min="8462" max="8462" width="4.75" style="118" customWidth="1"/>
    <col min="8463" max="8463" width="3.08203125" style="118" customWidth="1"/>
    <col min="8464" max="8464" width="5.75" style="118" customWidth="1"/>
    <col min="8465" max="8465" width="5" style="118" customWidth="1"/>
    <col min="8466" max="8466" width="5.33203125" style="118" customWidth="1"/>
    <col min="8467" max="8467" width="11" style="118" customWidth="1"/>
    <col min="8468" max="8468" width="3.33203125" style="118" customWidth="1"/>
    <col min="8469" max="8481" width="2.5" style="118"/>
    <col min="8482" max="8482" width="3.75" style="118" customWidth="1"/>
    <col min="8483" max="8704" width="2.5" style="118"/>
    <col min="8705" max="8705" width="6.58203125" style="118" customWidth="1"/>
    <col min="8706" max="8706" width="2.58203125" style="118" customWidth="1"/>
    <col min="8707" max="8707" width="1.33203125" style="118" customWidth="1"/>
    <col min="8708" max="8708" width="5.08203125" style="118" customWidth="1"/>
    <col min="8709" max="8709" width="1.5" style="118" customWidth="1"/>
    <col min="8710" max="8710" width="2.08203125" style="118" customWidth="1"/>
    <col min="8711" max="8711" width="1.83203125" style="118" customWidth="1"/>
    <col min="8712" max="8712" width="2.5" style="118"/>
    <col min="8713" max="8713" width="5.75" style="118" customWidth="1"/>
    <col min="8714" max="8714" width="3.75" style="118" customWidth="1"/>
    <col min="8715" max="8715" width="2.58203125" style="118" customWidth="1"/>
    <col min="8716" max="8716" width="10.83203125" style="118" customWidth="1"/>
    <col min="8717" max="8717" width="3" style="118" customWidth="1"/>
    <col min="8718" max="8718" width="4.75" style="118" customWidth="1"/>
    <col min="8719" max="8719" width="3.08203125" style="118" customWidth="1"/>
    <col min="8720" max="8720" width="5.75" style="118" customWidth="1"/>
    <col min="8721" max="8721" width="5" style="118" customWidth="1"/>
    <col min="8722" max="8722" width="5.33203125" style="118" customWidth="1"/>
    <col min="8723" max="8723" width="11" style="118" customWidth="1"/>
    <col min="8724" max="8724" width="3.33203125" style="118" customWidth="1"/>
    <col min="8725" max="8737" width="2.5" style="118"/>
    <col min="8738" max="8738" width="3.75" style="118" customWidth="1"/>
    <col min="8739" max="8960" width="2.5" style="118"/>
    <col min="8961" max="8961" width="6.58203125" style="118" customWidth="1"/>
    <col min="8962" max="8962" width="2.58203125" style="118" customWidth="1"/>
    <col min="8963" max="8963" width="1.33203125" style="118" customWidth="1"/>
    <col min="8964" max="8964" width="5.08203125" style="118" customWidth="1"/>
    <col min="8965" max="8965" width="1.5" style="118" customWidth="1"/>
    <col min="8966" max="8966" width="2.08203125" style="118" customWidth="1"/>
    <col min="8967" max="8967" width="1.83203125" style="118" customWidth="1"/>
    <col min="8968" max="8968" width="2.5" style="118"/>
    <col min="8969" max="8969" width="5.75" style="118" customWidth="1"/>
    <col min="8970" max="8970" width="3.75" style="118" customWidth="1"/>
    <col min="8971" max="8971" width="2.58203125" style="118" customWidth="1"/>
    <col min="8972" max="8972" width="10.83203125" style="118" customWidth="1"/>
    <col min="8973" max="8973" width="3" style="118" customWidth="1"/>
    <col min="8974" max="8974" width="4.75" style="118" customWidth="1"/>
    <col min="8975" max="8975" width="3.08203125" style="118" customWidth="1"/>
    <col min="8976" max="8976" width="5.75" style="118" customWidth="1"/>
    <col min="8977" max="8977" width="5" style="118" customWidth="1"/>
    <col min="8978" max="8978" width="5.33203125" style="118" customWidth="1"/>
    <col min="8979" max="8979" width="11" style="118" customWidth="1"/>
    <col min="8980" max="8980" width="3.33203125" style="118" customWidth="1"/>
    <col min="8981" max="8993" width="2.5" style="118"/>
    <col min="8994" max="8994" width="3.75" style="118" customWidth="1"/>
    <col min="8995" max="9216" width="2.5" style="118"/>
    <col min="9217" max="9217" width="6.58203125" style="118" customWidth="1"/>
    <col min="9218" max="9218" width="2.58203125" style="118" customWidth="1"/>
    <col min="9219" max="9219" width="1.33203125" style="118" customWidth="1"/>
    <col min="9220" max="9220" width="5.08203125" style="118" customWidth="1"/>
    <col min="9221" max="9221" width="1.5" style="118" customWidth="1"/>
    <col min="9222" max="9222" width="2.08203125" style="118" customWidth="1"/>
    <col min="9223" max="9223" width="1.83203125" style="118" customWidth="1"/>
    <col min="9224" max="9224" width="2.5" style="118"/>
    <col min="9225" max="9225" width="5.75" style="118" customWidth="1"/>
    <col min="9226" max="9226" width="3.75" style="118" customWidth="1"/>
    <col min="9227" max="9227" width="2.58203125" style="118" customWidth="1"/>
    <col min="9228" max="9228" width="10.83203125" style="118" customWidth="1"/>
    <col min="9229" max="9229" width="3" style="118" customWidth="1"/>
    <col min="9230" max="9230" width="4.75" style="118" customWidth="1"/>
    <col min="9231" max="9231" width="3.08203125" style="118" customWidth="1"/>
    <col min="9232" max="9232" width="5.75" style="118" customWidth="1"/>
    <col min="9233" max="9233" width="5" style="118" customWidth="1"/>
    <col min="9234" max="9234" width="5.33203125" style="118" customWidth="1"/>
    <col min="9235" max="9235" width="11" style="118" customWidth="1"/>
    <col min="9236" max="9236" width="3.33203125" style="118" customWidth="1"/>
    <col min="9237" max="9249" width="2.5" style="118"/>
    <col min="9250" max="9250" width="3.75" style="118" customWidth="1"/>
    <col min="9251" max="9472" width="2.5" style="118"/>
    <col min="9473" max="9473" width="6.58203125" style="118" customWidth="1"/>
    <col min="9474" max="9474" width="2.58203125" style="118" customWidth="1"/>
    <col min="9475" max="9475" width="1.33203125" style="118" customWidth="1"/>
    <col min="9476" max="9476" width="5.08203125" style="118" customWidth="1"/>
    <col min="9477" max="9477" width="1.5" style="118" customWidth="1"/>
    <col min="9478" max="9478" width="2.08203125" style="118" customWidth="1"/>
    <col min="9479" max="9479" width="1.83203125" style="118" customWidth="1"/>
    <col min="9480" max="9480" width="2.5" style="118"/>
    <col min="9481" max="9481" width="5.75" style="118" customWidth="1"/>
    <col min="9482" max="9482" width="3.75" style="118" customWidth="1"/>
    <col min="9483" max="9483" width="2.58203125" style="118" customWidth="1"/>
    <col min="9484" max="9484" width="10.83203125" style="118" customWidth="1"/>
    <col min="9485" max="9485" width="3" style="118" customWidth="1"/>
    <col min="9486" max="9486" width="4.75" style="118" customWidth="1"/>
    <col min="9487" max="9487" width="3.08203125" style="118" customWidth="1"/>
    <col min="9488" max="9488" width="5.75" style="118" customWidth="1"/>
    <col min="9489" max="9489" width="5" style="118" customWidth="1"/>
    <col min="9490" max="9490" width="5.33203125" style="118" customWidth="1"/>
    <col min="9491" max="9491" width="11" style="118" customWidth="1"/>
    <col min="9492" max="9492" width="3.33203125" style="118" customWidth="1"/>
    <col min="9493" max="9505" width="2.5" style="118"/>
    <col min="9506" max="9506" width="3.75" style="118" customWidth="1"/>
    <col min="9507" max="9728" width="2.5" style="118"/>
    <col min="9729" max="9729" width="6.58203125" style="118" customWidth="1"/>
    <col min="9730" max="9730" width="2.58203125" style="118" customWidth="1"/>
    <col min="9731" max="9731" width="1.33203125" style="118" customWidth="1"/>
    <col min="9732" max="9732" width="5.08203125" style="118" customWidth="1"/>
    <col min="9733" max="9733" width="1.5" style="118" customWidth="1"/>
    <col min="9734" max="9734" width="2.08203125" style="118" customWidth="1"/>
    <col min="9735" max="9735" width="1.83203125" style="118" customWidth="1"/>
    <col min="9736" max="9736" width="2.5" style="118"/>
    <col min="9737" max="9737" width="5.75" style="118" customWidth="1"/>
    <col min="9738" max="9738" width="3.75" style="118" customWidth="1"/>
    <col min="9739" max="9739" width="2.58203125" style="118" customWidth="1"/>
    <col min="9740" max="9740" width="10.83203125" style="118" customWidth="1"/>
    <col min="9741" max="9741" width="3" style="118" customWidth="1"/>
    <col min="9742" max="9742" width="4.75" style="118" customWidth="1"/>
    <col min="9743" max="9743" width="3.08203125" style="118" customWidth="1"/>
    <col min="9744" max="9744" width="5.75" style="118" customWidth="1"/>
    <col min="9745" max="9745" width="5" style="118" customWidth="1"/>
    <col min="9746" max="9746" width="5.33203125" style="118" customWidth="1"/>
    <col min="9747" max="9747" width="11" style="118" customWidth="1"/>
    <col min="9748" max="9748" width="3.33203125" style="118" customWidth="1"/>
    <col min="9749" max="9761" width="2.5" style="118"/>
    <col min="9762" max="9762" width="3.75" style="118" customWidth="1"/>
    <col min="9763" max="9984" width="2.5" style="118"/>
    <col min="9985" max="9985" width="6.58203125" style="118" customWidth="1"/>
    <col min="9986" max="9986" width="2.58203125" style="118" customWidth="1"/>
    <col min="9987" max="9987" width="1.33203125" style="118" customWidth="1"/>
    <col min="9988" max="9988" width="5.08203125" style="118" customWidth="1"/>
    <col min="9989" max="9989" width="1.5" style="118" customWidth="1"/>
    <col min="9990" max="9990" width="2.08203125" style="118" customWidth="1"/>
    <col min="9991" max="9991" width="1.83203125" style="118" customWidth="1"/>
    <col min="9992" max="9992" width="2.5" style="118"/>
    <col min="9993" max="9993" width="5.75" style="118" customWidth="1"/>
    <col min="9994" max="9994" width="3.75" style="118" customWidth="1"/>
    <col min="9995" max="9995" width="2.58203125" style="118" customWidth="1"/>
    <col min="9996" max="9996" width="10.83203125" style="118" customWidth="1"/>
    <col min="9997" max="9997" width="3" style="118" customWidth="1"/>
    <col min="9998" max="9998" width="4.75" style="118" customWidth="1"/>
    <col min="9999" max="9999" width="3.08203125" style="118" customWidth="1"/>
    <col min="10000" max="10000" width="5.75" style="118" customWidth="1"/>
    <col min="10001" max="10001" width="5" style="118" customWidth="1"/>
    <col min="10002" max="10002" width="5.33203125" style="118" customWidth="1"/>
    <col min="10003" max="10003" width="11" style="118" customWidth="1"/>
    <col min="10004" max="10004" width="3.33203125" style="118" customWidth="1"/>
    <col min="10005" max="10017" width="2.5" style="118"/>
    <col min="10018" max="10018" width="3.75" style="118" customWidth="1"/>
    <col min="10019" max="10240" width="2.5" style="118"/>
    <col min="10241" max="10241" width="6.58203125" style="118" customWidth="1"/>
    <col min="10242" max="10242" width="2.58203125" style="118" customWidth="1"/>
    <col min="10243" max="10243" width="1.33203125" style="118" customWidth="1"/>
    <col min="10244" max="10244" width="5.08203125" style="118" customWidth="1"/>
    <col min="10245" max="10245" width="1.5" style="118" customWidth="1"/>
    <col min="10246" max="10246" width="2.08203125" style="118" customWidth="1"/>
    <col min="10247" max="10247" width="1.83203125" style="118" customWidth="1"/>
    <col min="10248" max="10248" width="2.5" style="118"/>
    <col min="10249" max="10249" width="5.75" style="118" customWidth="1"/>
    <col min="10250" max="10250" width="3.75" style="118" customWidth="1"/>
    <col min="10251" max="10251" width="2.58203125" style="118" customWidth="1"/>
    <col min="10252" max="10252" width="10.83203125" style="118" customWidth="1"/>
    <col min="10253" max="10253" width="3" style="118" customWidth="1"/>
    <col min="10254" max="10254" width="4.75" style="118" customWidth="1"/>
    <col min="10255" max="10255" width="3.08203125" style="118" customWidth="1"/>
    <col min="10256" max="10256" width="5.75" style="118" customWidth="1"/>
    <col min="10257" max="10257" width="5" style="118" customWidth="1"/>
    <col min="10258" max="10258" width="5.33203125" style="118" customWidth="1"/>
    <col min="10259" max="10259" width="11" style="118" customWidth="1"/>
    <col min="10260" max="10260" width="3.33203125" style="118" customWidth="1"/>
    <col min="10261" max="10273" width="2.5" style="118"/>
    <col min="10274" max="10274" width="3.75" style="118" customWidth="1"/>
    <col min="10275" max="10496" width="2.5" style="118"/>
    <col min="10497" max="10497" width="6.58203125" style="118" customWidth="1"/>
    <col min="10498" max="10498" width="2.58203125" style="118" customWidth="1"/>
    <col min="10499" max="10499" width="1.33203125" style="118" customWidth="1"/>
    <col min="10500" max="10500" width="5.08203125" style="118" customWidth="1"/>
    <col min="10501" max="10501" width="1.5" style="118" customWidth="1"/>
    <col min="10502" max="10502" width="2.08203125" style="118" customWidth="1"/>
    <col min="10503" max="10503" width="1.83203125" style="118" customWidth="1"/>
    <col min="10504" max="10504" width="2.5" style="118"/>
    <col min="10505" max="10505" width="5.75" style="118" customWidth="1"/>
    <col min="10506" max="10506" width="3.75" style="118" customWidth="1"/>
    <col min="10507" max="10507" width="2.58203125" style="118" customWidth="1"/>
    <col min="10508" max="10508" width="10.83203125" style="118" customWidth="1"/>
    <col min="10509" max="10509" width="3" style="118" customWidth="1"/>
    <col min="10510" max="10510" width="4.75" style="118" customWidth="1"/>
    <col min="10511" max="10511" width="3.08203125" style="118" customWidth="1"/>
    <col min="10512" max="10512" width="5.75" style="118" customWidth="1"/>
    <col min="10513" max="10513" width="5" style="118" customWidth="1"/>
    <col min="10514" max="10514" width="5.33203125" style="118" customWidth="1"/>
    <col min="10515" max="10515" width="11" style="118" customWidth="1"/>
    <col min="10516" max="10516" width="3.33203125" style="118" customWidth="1"/>
    <col min="10517" max="10529" width="2.5" style="118"/>
    <col min="10530" max="10530" width="3.75" style="118" customWidth="1"/>
    <col min="10531" max="10752" width="2.5" style="118"/>
    <col min="10753" max="10753" width="6.58203125" style="118" customWidth="1"/>
    <col min="10754" max="10754" width="2.58203125" style="118" customWidth="1"/>
    <col min="10755" max="10755" width="1.33203125" style="118" customWidth="1"/>
    <col min="10756" max="10756" width="5.08203125" style="118" customWidth="1"/>
    <col min="10757" max="10757" width="1.5" style="118" customWidth="1"/>
    <col min="10758" max="10758" width="2.08203125" style="118" customWidth="1"/>
    <col min="10759" max="10759" width="1.83203125" style="118" customWidth="1"/>
    <col min="10760" max="10760" width="2.5" style="118"/>
    <col min="10761" max="10761" width="5.75" style="118" customWidth="1"/>
    <col min="10762" max="10762" width="3.75" style="118" customWidth="1"/>
    <col min="10763" max="10763" width="2.58203125" style="118" customWidth="1"/>
    <col min="10764" max="10764" width="10.83203125" style="118" customWidth="1"/>
    <col min="10765" max="10765" width="3" style="118" customWidth="1"/>
    <col min="10766" max="10766" width="4.75" style="118" customWidth="1"/>
    <col min="10767" max="10767" width="3.08203125" style="118" customWidth="1"/>
    <col min="10768" max="10768" width="5.75" style="118" customWidth="1"/>
    <col min="10769" max="10769" width="5" style="118" customWidth="1"/>
    <col min="10770" max="10770" width="5.33203125" style="118" customWidth="1"/>
    <col min="10771" max="10771" width="11" style="118" customWidth="1"/>
    <col min="10772" max="10772" width="3.33203125" style="118" customWidth="1"/>
    <col min="10773" max="10785" width="2.5" style="118"/>
    <col min="10786" max="10786" width="3.75" style="118" customWidth="1"/>
    <col min="10787" max="11008" width="2.5" style="118"/>
    <col min="11009" max="11009" width="6.58203125" style="118" customWidth="1"/>
    <col min="11010" max="11010" width="2.58203125" style="118" customWidth="1"/>
    <col min="11011" max="11011" width="1.33203125" style="118" customWidth="1"/>
    <col min="11012" max="11012" width="5.08203125" style="118" customWidth="1"/>
    <col min="11013" max="11013" width="1.5" style="118" customWidth="1"/>
    <col min="11014" max="11014" width="2.08203125" style="118" customWidth="1"/>
    <col min="11015" max="11015" width="1.83203125" style="118" customWidth="1"/>
    <col min="11016" max="11016" width="2.5" style="118"/>
    <col min="11017" max="11017" width="5.75" style="118" customWidth="1"/>
    <col min="11018" max="11018" width="3.75" style="118" customWidth="1"/>
    <col min="11019" max="11019" width="2.58203125" style="118" customWidth="1"/>
    <col min="11020" max="11020" width="10.83203125" style="118" customWidth="1"/>
    <col min="11021" max="11021" width="3" style="118" customWidth="1"/>
    <col min="11022" max="11022" width="4.75" style="118" customWidth="1"/>
    <col min="11023" max="11023" width="3.08203125" style="118" customWidth="1"/>
    <col min="11024" max="11024" width="5.75" style="118" customWidth="1"/>
    <col min="11025" max="11025" width="5" style="118" customWidth="1"/>
    <col min="11026" max="11026" width="5.33203125" style="118" customWidth="1"/>
    <col min="11027" max="11027" width="11" style="118" customWidth="1"/>
    <col min="11028" max="11028" width="3.33203125" style="118" customWidth="1"/>
    <col min="11029" max="11041" width="2.5" style="118"/>
    <col min="11042" max="11042" width="3.75" style="118" customWidth="1"/>
    <col min="11043" max="11264" width="2.5" style="118"/>
    <col min="11265" max="11265" width="6.58203125" style="118" customWidth="1"/>
    <col min="11266" max="11266" width="2.58203125" style="118" customWidth="1"/>
    <col min="11267" max="11267" width="1.33203125" style="118" customWidth="1"/>
    <col min="11268" max="11268" width="5.08203125" style="118" customWidth="1"/>
    <col min="11269" max="11269" width="1.5" style="118" customWidth="1"/>
    <col min="11270" max="11270" width="2.08203125" style="118" customWidth="1"/>
    <col min="11271" max="11271" width="1.83203125" style="118" customWidth="1"/>
    <col min="11272" max="11272" width="2.5" style="118"/>
    <col min="11273" max="11273" width="5.75" style="118" customWidth="1"/>
    <col min="11274" max="11274" width="3.75" style="118" customWidth="1"/>
    <col min="11275" max="11275" width="2.58203125" style="118" customWidth="1"/>
    <col min="11276" max="11276" width="10.83203125" style="118" customWidth="1"/>
    <col min="11277" max="11277" width="3" style="118" customWidth="1"/>
    <col min="11278" max="11278" width="4.75" style="118" customWidth="1"/>
    <col min="11279" max="11279" width="3.08203125" style="118" customWidth="1"/>
    <col min="11280" max="11280" width="5.75" style="118" customWidth="1"/>
    <col min="11281" max="11281" width="5" style="118" customWidth="1"/>
    <col min="11282" max="11282" width="5.33203125" style="118" customWidth="1"/>
    <col min="11283" max="11283" width="11" style="118" customWidth="1"/>
    <col min="11284" max="11284" width="3.33203125" style="118" customWidth="1"/>
    <col min="11285" max="11297" width="2.5" style="118"/>
    <col min="11298" max="11298" width="3.75" style="118" customWidth="1"/>
    <col min="11299" max="11520" width="2.5" style="118"/>
    <col min="11521" max="11521" width="6.58203125" style="118" customWidth="1"/>
    <col min="11522" max="11522" width="2.58203125" style="118" customWidth="1"/>
    <col min="11523" max="11523" width="1.33203125" style="118" customWidth="1"/>
    <col min="11524" max="11524" width="5.08203125" style="118" customWidth="1"/>
    <col min="11525" max="11525" width="1.5" style="118" customWidth="1"/>
    <col min="11526" max="11526" width="2.08203125" style="118" customWidth="1"/>
    <col min="11527" max="11527" width="1.83203125" style="118" customWidth="1"/>
    <col min="11528" max="11528" width="2.5" style="118"/>
    <col min="11529" max="11529" width="5.75" style="118" customWidth="1"/>
    <col min="11530" max="11530" width="3.75" style="118" customWidth="1"/>
    <col min="11531" max="11531" width="2.58203125" style="118" customWidth="1"/>
    <col min="11532" max="11532" width="10.83203125" style="118" customWidth="1"/>
    <col min="11533" max="11533" width="3" style="118" customWidth="1"/>
    <col min="11534" max="11534" width="4.75" style="118" customWidth="1"/>
    <col min="11535" max="11535" width="3.08203125" style="118" customWidth="1"/>
    <col min="11536" max="11536" width="5.75" style="118" customWidth="1"/>
    <col min="11537" max="11537" width="5" style="118" customWidth="1"/>
    <col min="11538" max="11538" width="5.33203125" style="118" customWidth="1"/>
    <col min="11539" max="11539" width="11" style="118" customWidth="1"/>
    <col min="11540" max="11540" width="3.33203125" style="118" customWidth="1"/>
    <col min="11541" max="11553" width="2.5" style="118"/>
    <col min="11554" max="11554" width="3.75" style="118" customWidth="1"/>
    <col min="11555" max="11776" width="2.5" style="118"/>
    <col min="11777" max="11777" width="6.58203125" style="118" customWidth="1"/>
    <col min="11778" max="11778" width="2.58203125" style="118" customWidth="1"/>
    <col min="11779" max="11779" width="1.33203125" style="118" customWidth="1"/>
    <col min="11780" max="11780" width="5.08203125" style="118" customWidth="1"/>
    <col min="11781" max="11781" width="1.5" style="118" customWidth="1"/>
    <col min="11782" max="11782" width="2.08203125" style="118" customWidth="1"/>
    <col min="11783" max="11783" width="1.83203125" style="118" customWidth="1"/>
    <col min="11784" max="11784" width="2.5" style="118"/>
    <col min="11785" max="11785" width="5.75" style="118" customWidth="1"/>
    <col min="11786" max="11786" width="3.75" style="118" customWidth="1"/>
    <col min="11787" max="11787" width="2.58203125" style="118" customWidth="1"/>
    <col min="11788" max="11788" width="10.83203125" style="118" customWidth="1"/>
    <col min="11789" max="11789" width="3" style="118" customWidth="1"/>
    <col min="11790" max="11790" width="4.75" style="118" customWidth="1"/>
    <col min="11791" max="11791" width="3.08203125" style="118" customWidth="1"/>
    <col min="11792" max="11792" width="5.75" style="118" customWidth="1"/>
    <col min="11793" max="11793" width="5" style="118" customWidth="1"/>
    <col min="11794" max="11794" width="5.33203125" style="118" customWidth="1"/>
    <col min="11795" max="11795" width="11" style="118" customWidth="1"/>
    <col min="11796" max="11796" width="3.33203125" style="118" customWidth="1"/>
    <col min="11797" max="11809" width="2.5" style="118"/>
    <col min="11810" max="11810" width="3.75" style="118" customWidth="1"/>
    <col min="11811" max="12032" width="2.5" style="118"/>
    <col min="12033" max="12033" width="6.58203125" style="118" customWidth="1"/>
    <col min="12034" max="12034" width="2.58203125" style="118" customWidth="1"/>
    <col min="12035" max="12035" width="1.33203125" style="118" customWidth="1"/>
    <col min="12036" max="12036" width="5.08203125" style="118" customWidth="1"/>
    <col min="12037" max="12037" width="1.5" style="118" customWidth="1"/>
    <col min="12038" max="12038" width="2.08203125" style="118" customWidth="1"/>
    <col min="12039" max="12039" width="1.83203125" style="118" customWidth="1"/>
    <col min="12040" max="12040" width="2.5" style="118"/>
    <col min="12041" max="12041" width="5.75" style="118" customWidth="1"/>
    <col min="12042" max="12042" width="3.75" style="118" customWidth="1"/>
    <col min="12043" max="12043" width="2.58203125" style="118" customWidth="1"/>
    <col min="12044" max="12044" width="10.83203125" style="118" customWidth="1"/>
    <col min="12045" max="12045" width="3" style="118" customWidth="1"/>
    <col min="12046" max="12046" width="4.75" style="118" customWidth="1"/>
    <col min="12047" max="12047" width="3.08203125" style="118" customWidth="1"/>
    <col min="12048" max="12048" width="5.75" style="118" customWidth="1"/>
    <col min="12049" max="12049" width="5" style="118" customWidth="1"/>
    <col min="12050" max="12050" width="5.33203125" style="118" customWidth="1"/>
    <col min="12051" max="12051" width="11" style="118" customWidth="1"/>
    <col min="12052" max="12052" width="3.33203125" style="118" customWidth="1"/>
    <col min="12053" max="12065" width="2.5" style="118"/>
    <col min="12066" max="12066" width="3.75" style="118" customWidth="1"/>
    <col min="12067" max="12288" width="2.5" style="118"/>
    <col min="12289" max="12289" width="6.58203125" style="118" customWidth="1"/>
    <col min="12290" max="12290" width="2.58203125" style="118" customWidth="1"/>
    <col min="12291" max="12291" width="1.33203125" style="118" customWidth="1"/>
    <col min="12292" max="12292" width="5.08203125" style="118" customWidth="1"/>
    <col min="12293" max="12293" width="1.5" style="118" customWidth="1"/>
    <col min="12294" max="12294" width="2.08203125" style="118" customWidth="1"/>
    <col min="12295" max="12295" width="1.83203125" style="118" customWidth="1"/>
    <col min="12296" max="12296" width="2.5" style="118"/>
    <col min="12297" max="12297" width="5.75" style="118" customWidth="1"/>
    <col min="12298" max="12298" width="3.75" style="118" customWidth="1"/>
    <col min="12299" max="12299" width="2.58203125" style="118" customWidth="1"/>
    <col min="12300" max="12300" width="10.83203125" style="118" customWidth="1"/>
    <col min="12301" max="12301" width="3" style="118" customWidth="1"/>
    <col min="12302" max="12302" width="4.75" style="118" customWidth="1"/>
    <col min="12303" max="12303" width="3.08203125" style="118" customWidth="1"/>
    <col min="12304" max="12304" width="5.75" style="118" customWidth="1"/>
    <col min="12305" max="12305" width="5" style="118" customWidth="1"/>
    <col min="12306" max="12306" width="5.33203125" style="118" customWidth="1"/>
    <col min="12307" max="12307" width="11" style="118" customWidth="1"/>
    <col min="12308" max="12308" width="3.33203125" style="118" customWidth="1"/>
    <col min="12309" max="12321" width="2.5" style="118"/>
    <col min="12322" max="12322" width="3.75" style="118" customWidth="1"/>
    <col min="12323" max="12544" width="2.5" style="118"/>
    <col min="12545" max="12545" width="6.58203125" style="118" customWidth="1"/>
    <col min="12546" max="12546" width="2.58203125" style="118" customWidth="1"/>
    <col min="12547" max="12547" width="1.33203125" style="118" customWidth="1"/>
    <col min="12548" max="12548" width="5.08203125" style="118" customWidth="1"/>
    <col min="12549" max="12549" width="1.5" style="118" customWidth="1"/>
    <col min="12550" max="12550" width="2.08203125" style="118" customWidth="1"/>
    <col min="12551" max="12551" width="1.83203125" style="118" customWidth="1"/>
    <col min="12552" max="12552" width="2.5" style="118"/>
    <col min="12553" max="12553" width="5.75" style="118" customWidth="1"/>
    <col min="12554" max="12554" width="3.75" style="118" customWidth="1"/>
    <col min="12555" max="12555" width="2.58203125" style="118" customWidth="1"/>
    <col min="12556" max="12556" width="10.83203125" style="118" customWidth="1"/>
    <col min="12557" max="12557" width="3" style="118" customWidth="1"/>
    <col min="12558" max="12558" width="4.75" style="118" customWidth="1"/>
    <col min="12559" max="12559" width="3.08203125" style="118" customWidth="1"/>
    <col min="12560" max="12560" width="5.75" style="118" customWidth="1"/>
    <col min="12561" max="12561" width="5" style="118" customWidth="1"/>
    <col min="12562" max="12562" width="5.33203125" style="118" customWidth="1"/>
    <col min="12563" max="12563" width="11" style="118" customWidth="1"/>
    <col min="12564" max="12564" width="3.33203125" style="118" customWidth="1"/>
    <col min="12565" max="12577" width="2.5" style="118"/>
    <col min="12578" max="12578" width="3.75" style="118" customWidth="1"/>
    <col min="12579" max="12800" width="2.5" style="118"/>
    <col min="12801" max="12801" width="6.58203125" style="118" customWidth="1"/>
    <col min="12802" max="12802" width="2.58203125" style="118" customWidth="1"/>
    <col min="12803" max="12803" width="1.33203125" style="118" customWidth="1"/>
    <col min="12804" max="12804" width="5.08203125" style="118" customWidth="1"/>
    <col min="12805" max="12805" width="1.5" style="118" customWidth="1"/>
    <col min="12806" max="12806" width="2.08203125" style="118" customWidth="1"/>
    <col min="12807" max="12807" width="1.83203125" style="118" customWidth="1"/>
    <col min="12808" max="12808" width="2.5" style="118"/>
    <col min="12809" max="12809" width="5.75" style="118" customWidth="1"/>
    <col min="12810" max="12810" width="3.75" style="118" customWidth="1"/>
    <col min="12811" max="12811" width="2.58203125" style="118" customWidth="1"/>
    <col min="12812" max="12812" width="10.83203125" style="118" customWidth="1"/>
    <col min="12813" max="12813" width="3" style="118" customWidth="1"/>
    <col min="12814" max="12814" width="4.75" style="118" customWidth="1"/>
    <col min="12815" max="12815" width="3.08203125" style="118" customWidth="1"/>
    <col min="12816" max="12816" width="5.75" style="118" customWidth="1"/>
    <col min="12817" max="12817" width="5" style="118" customWidth="1"/>
    <col min="12818" max="12818" width="5.33203125" style="118" customWidth="1"/>
    <col min="12819" max="12819" width="11" style="118" customWidth="1"/>
    <col min="12820" max="12820" width="3.33203125" style="118" customWidth="1"/>
    <col min="12821" max="12833" width="2.5" style="118"/>
    <col min="12834" max="12834" width="3.75" style="118" customWidth="1"/>
    <col min="12835" max="13056" width="2.5" style="118"/>
    <col min="13057" max="13057" width="6.58203125" style="118" customWidth="1"/>
    <col min="13058" max="13058" width="2.58203125" style="118" customWidth="1"/>
    <col min="13059" max="13059" width="1.33203125" style="118" customWidth="1"/>
    <col min="13060" max="13060" width="5.08203125" style="118" customWidth="1"/>
    <col min="13061" max="13061" width="1.5" style="118" customWidth="1"/>
    <col min="13062" max="13062" width="2.08203125" style="118" customWidth="1"/>
    <col min="13063" max="13063" width="1.83203125" style="118" customWidth="1"/>
    <col min="13064" max="13064" width="2.5" style="118"/>
    <col min="13065" max="13065" width="5.75" style="118" customWidth="1"/>
    <col min="13066" max="13066" width="3.75" style="118" customWidth="1"/>
    <col min="13067" max="13067" width="2.58203125" style="118" customWidth="1"/>
    <col min="13068" max="13068" width="10.83203125" style="118" customWidth="1"/>
    <col min="13069" max="13069" width="3" style="118" customWidth="1"/>
    <col min="13070" max="13070" width="4.75" style="118" customWidth="1"/>
    <col min="13071" max="13071" width="3.08203125" style="118" customWidth="1"/>
    <col min="13072" max="13072" width="5.75" style="118" customWidth="1"/>
    <col min="13073" max="13073" width="5" style="118" customWidth="1"/>
    <col min="13074" max="13074" width="5.33203125" style="118" customWidth="1"/>
    <col min="13075" max="13075" width="11" style="118" customWidth="1"/>
    <col min="13076" max="13076" width="3.33203125" style="118" customWidth="1"/>
    <col min="13077" max="13089" width="2.5" style="118"/>
    <col min="13090" max="13090" width="3.75" style="118" customWidth="1"/>
    <col min="13091" max="13312" width="2.5" style="118"/>
    <col min="13313" max="13313" width="6.58203125" style="118" customWidth="1"/>
    <col min="13314" max="13314" width="2.58203125" style="118" customWidth="1"/>
    <col min="13315" max="13315" width="1.33203125" style="118" customWidth="1"/>
    <col min="13316" max="13316" width="5.08203125" style="118" customWidth="1"/>
    <col min="13317" max="13317" width="1.5" style="118" customWidth="1"/>
    <col min="13318" max="13318" width="2.08203125" style="118" customWidth="1"/>
    <col min="13319" max="13319" width="1.83203125" style="118" customWidth="1"/>
    <col min="13320" max="13320" width="2.5" style="118"/>
    <col min="13321" max="13321" width="5.75" style="118" customWidth="1"/>
    <col min="13322" max="13322" width="3.75" style="118" customWidth="1"/>
    <col min="13323" max="13323" width="2.58203125" style="118" customWidth="1"/>
    <col min="13324" max="13324" width="10.83203125" style="118" customWidth="1"/>
    <col min="13325" max="13325" width="3" style="118" customWidth="1"/>
    <col min="13326" max="13326" width="4.75" style="118" customWidth="1"/>
    <col min="13327" max="13327" width="3.08203125" style="118" customWidth="1"/>
    <col min="13328" max="13328" width="5.75" style="118" customWidth="1"/>
    <col min="13329" max="13329" width="5" style="118" customWidth="1"/>
    <col min="13330" max="13330" width="5.33203125" style="118" customWidth="1"/>
    <col min="13331" max="13331" width="11" style="118" customWidth="1"/>
    <col min="13332" max="13332" width="3.33203125" style="118" customWidth="1"/>
    <col min="13333" max="13345" width="2.5" style="118"/>
    <col min="13346" max="13346" width="3.75" style="118" customWidth="1"/>
    <col min="13347" max="13568" width="2.5" style="118"/>
    <col min="13569" max="13569" width="6.58203125" style="118" customWidth="1"/>
    <col min="13570" max="13570" width="2.58203125" style="118" customWidth="1"/>
    <col min="13571" max="13571" width="1.33203125" style="118" customWidth="1"/>
    <col min="13572" max="13572" width="5.08203125" style="118" customWidth="1"/>
    <col min="13573" max="13573" width="1.5" style="118" customWidth="1"/>
    <col min="13574" max="13574" width="2.08203125" style="118" customWidth="1"/>
    <col min="13575" max="13575" width="1.83203125" style="118" customWidth="1"/>
    <col min="13576" max="13576" width="2.5" style="118"/>
    <col min="13577" max="13577" width="5.75" style="118" customWidth="1"/>
    <col min="13578" max="13578" width="3.75" style="118" customWidth="1"/>
    <col min="13579" max="13579" width="2.58203125" style="118" customWidth="1"/>
    <col min="13580" max="13580" width="10.83203125" style="118" customWidth="1"/>
    <col min="13581" max="13581" width="3" style="118" customWidth="1"/>
    <col min="13582" max="13582" width="4.75" style="118" customWidth="1"/>
    <col min="13583" max="13583" width="3.08203125" style="118" customWidth="1"/>
    <col min="13584" max="13584" width="5.75" style="118" customWidth="1"/>
    <col min="13585" max="13585" width="5" style="118" customWidth="1"/>
    <col min="13586" max="13586" width="5.33203125" style="118" customWidth="1"/>
    <col min="13587" max="13587" width="11" style="118" customWidth="1"/>
    <col min="13588" max="13588" width="3.33203125" style="118" customWidth="1"/>
    <col min="13589" max="13601" width="2.5" style="118"/>
    <col min="13602" max="13602" width="3.75" style="118" customWidth="1"/>
    <col min="13603" max="13824" width="2.5" style="118"/>
    <col min="13825" max="13825" width="6.58203125" style="118" customWidth="1"/>
    <col min="13826" max="13826" width="2.58203125" style="118" customWidth="1"/>
    <col min="13827" max="13827" width="1.33203125" style="118" customWidth="1"/>
    <col min="13828" max="13828" width="5.08203125" style="118" customWidth="1"/>
    <col min="13829" max="13829" width="1.5" style="118" customWidth="1"/>
    <col min="13830" max="13830" width="2.08203125" style="118" customWidth="1"/>
    <col min="13831" max="13831" width="1.83203125" style="118" customWidth="1"/>
    <col min="13832" max="13832" width="2.5" style="118"/>
    <col min="13833" max="13833" width="5.75" style="118" customWidth="1"/>
    <col min="13834" max="13834" width="3.75" style="118" customWidth="1"/>
    <col min="13835" max="13835" width="2.58203125" style="118" customWidth="1"/>
    <col min="13836" max="13836" width="10.83203125" style="118" customWidth="1"/>
    <col min="13837" max="13837" width="3" style="118" customWidth="1"/>
    <col min="13838" max="13838" width="4.75" style="118" customWidth="1"/>
    <col min="13839" max="13839" width="3.08203125" style="118" customWidth="1"/>
    <col min="13840" max="13840" width="5.75" style="118" customWidth="1"/>
    <col min="13841" max="13841" width="5" style="118" customWidth="1"/>
    <col min="13842" max="13842" width="5.33203125" style="118" customWidth="1"/>
    <col min="13843" max="13843" width="11" style="118" customWidth="1"/>
    <col min="13844" max="13844" width="3.33203125" style="118" customWidth="1"/>
    <col min="13845" max="13857" width="2.5" style="118"/>
    <col min="13858" max="13858" width="3.75" style="118" customWidth="1"/>
    <col min="13859" max="14080" width="2.5" style="118"/>
    <col min="14081" max="14081" width="6.58203125" style="118" customWidth="1"/>
    <col min="14082" max="14082" width="2.58203125" style="118" customWidth="1"/>
    <col min="14083" max="14083" width="1.33203125" style="118" customWidth="1"/>
    <col min="14084" max="14084" width="5.08203125" style="118" customWidth="1"/>
    <col min="14085" max="14085" width="1.5" style="118" customWidth="1"/>
    <col min="14086" max="14086" width="2.08203125" style="118" customWidth="1"/>
    <col min="14087" max="14087" width="1.83203125" style="118" customWidth="1"/>
    <col min="14088" max="14088" width="2.5" style="118"/>
    <col min="14089" max="14089" width="5.75" style="118" customWidth="1"/>
    <col min="14090" max="14090" width="3.75" style="118" customWidth="1"/>
    <col min="14091" max="14091" width="2.58203125" style="118" customWidth="1"/>
    <col min="14092" max="14092" width="10.83203125" style="118" customWidth="1"/>
    <col min="14093" max="14093" width="3" style="118" customWidth="1"/>
    <col min="14094" max="14094" width="4.75" style="118" customWidth="1"/>
    <col min="14095" max="14095" width="3.08203125" style="118" customWidth="1"/>
    <col min="14096" max="14096" width="5.75" style="118" customWidth="1"/>
    <col min="14097" max="14097" width="5" style="118" customWidth="1"/>
    <col min="14098" max="14098" width="5.33203125" style="118" customWidth="1"/>
    <col min="14099" max="14099" width="11" style="118" customWidth="1"/>
    <col min="14100" max="14100" width="3.33203125" style="118" customWidth="1"/>
    <col min="14101" max="14113" width="2.5" style="118"/>
    <col min="14114" max="14114" width="3.75" style="118" customWidth="1"/>
    <col min="14115" max="14336" width="2.5" style="118"/>
    <col min="14337" max="14337" width="6.58203125" style="118" customWidth="1"/>
    <col min="14338" max="14338" width="2.58203125" style="118" customWidth="1"/>
    <col min="14339" max="14339" width="1.33203125" style="118" customWidth="1"/>
    <col min="14340" max="14340" width="5.08203125" style="118" customWidth="1"/>
    <col min="14341" max="14341" width="1.5" style="118" customWidth="1"/>
    <col min="14342" max="14342" width="2.08203125" style="118" customWidth="1"/>
    <col min="14343" max="14343" width="1.83203125" style="118" customWidth="1"/>
    <col min="14344" max="14344" width="2.5" style="118"/>
    <col min="14345" max="14345" width="5.75" style="118" customWidth="1"/>
    <col min="14346" max="14346" width="3.75" style="118" customWidth="1"/>
    <col min="14347" max="14347" width="2.58203125" style="118" customWidth="1"/>
    <col min="14348" max="14348" width="10.83203125" style="118" customWidth="1"/>
    <col min="14349" max="14349" width="3" style="118" customWidth="1"/>
    <col min="14350" max="14350" width="4.75" style="118" customWidth="1"/>
    <col min="14351" max="14351" width="3.08203125" style="118" customWidth="1"/>
    <col min="14352" max="14352" width="5.75" style="118" customWidth="1"/>
    <col min="14353" max="14353" width="5" style="118" customWidth="1"/>
    <col min="14354" max="14354" width="5.33203125" style="118" customWidth="1"/>
    <col min="14355" max="14355" width="11" style="118" customWidth="1"/>
    <col min="14356" max="14356" width="3.33203125" style="118" customWidth="1"/>
    <col min="14357" max="14369" width="2.5" style="118"/>
    <col min="14370" max="14370" width="3.75" style="118" customWidth="1"/>
    <col min="14371" max="14592" width="2.5" style="118"/>
    <col min="14593" max="14593" width="6.58203125" style="118" customWidth="1"/>
    <col min="14594" max="14594" width="2.58203125" style="118" customWidth="1"/>
    <col min="14595" max="14595" width="1.33203125" style="118" customWidth="1"/>
    <col min="14596" max="14596" width="5.08203125" style="118" customWidth="1"/>
    <col min="14597" max="14597" width="1.5" style="118" customWidth="1"/>
    <col min="14598" max="14598" width="2.08203125" style="118" customWidth="1"/>
    <col min="14599" max="14599" width="1.83203125" style="118" customWidth="1"/>
    <col min="14600" max="14600" width="2.5" style="118"/>
    <col min="14601" max="14601" width="5.75" style="118" customWidth="1"/>
    <col min="14602" max="14602" width="3.75" style="118" customWidth="1"/>
    <col min="14603" max="14603" width="2.58203125" style="118" customWidth="1"/>
    <col min="14604" max="14604" width="10.83203125" style="118" customWidth="1"/>
    <col min="14605" max="14605" width="3" style="118" customWidth="1"/>
    <col min="14606" max="14606" width="4.75" style="118" customWidth="1"/>
    <col min="14607" max="14607" width="3.08203125" style="118" customWidth="1"/>
    <col min="14608" max="14608" width="5.75" style="118" customWidth="1"/>
    <col min="14609" max="14609" width="5" style="118" customWidth="1"/>
    <col min="14610" max="14610" width="5.33203125" style="118" customWidth="1"/>
    <col min="14611" max="14611" width="11" style="118" customWidth="1"/>
    <col min="14612" max="14612" width="3.33203125" style="118" customWidth="1"/>
    <col min="14613" max="14625" width="2.5" style="118"/>
    <col min="14626" max="14626" width="3.75" style="118" customWidth="1"/>
    <col min="14627" max="14848" width="2.5" style="118"/>
    <col min="14849" max="14849" width="6.58203125" style="118" customWidth="1"/>
    <col min="14850" max="14850" width="2.58203125" style="118" customWidth="1"/>
    <col min="14851" max="14851" width="1.33203125" style="118" customWidth="1"/>
    <col min="14852" max="14852" width="5.08203125" style="118" customWidth="1"/>
    <col min="14853" max="14853" width="1.5" style="118" customWidth="1"/>
    <col min="14854" max="14854" width="2.08203125" style="118" customWidth="1"/>
    <col min="14855" max="14855" width="1.83203125" style="118" customWidth="1"/>
    <col min="14856" max="14856" width="2.5" style="118"/>
    <col min="14857" max="14857" width="5.75" style="118" customWidth="1"/>
    <col min="14858" max="14858" width="3.75" style="118" customWidth="1"/>
    <col min="14859" max="14859" width="2.58203125" style="118" customWidth="1"/>
    <col min="14860" max="14860" width="10.83203125" style="118" customWidth="1"/>
    <col min="14861" max="14861" width="3" style="118" customWidth="1"/>
    <col min="14862" max="14862" width="4.75" style="118" customWidth="1"/>
    <col min="14863" max="14863" width="3.08203125" style="118" customWidth="1"/>
    <col min="14864" max="14864" width="5.75" style="118" customWidth="1"/>
    <col min="14865" max="14865" width="5" style="118" customWidth="1"/>
    <col min="14866" max="14866" width="5.33203125" style="118" customWidth="1"/>
    <col min="14867" max="14867" width="11" style="118" customWidth="1"/>
    <col min="14868" max="14868" width="3.33203125" style="118" customWidth="1"/>
    <col min="14869" max="14881" width="2.5" style="118"/>
    <col min="14882" max="14882" width="3.75" style="118" customWidth="1"/>
    <col min="14883" max="15104" width="2.5" style="118"/>
    <col min="15105" max="15105" width="6.58203125" style="118" customWidth="1"/>
    <col min="15106" max="15106" width="2.58203125" style="118" customWidth="1"/>
    <col min="15107" max="15107" width="1.33203125" style="118" customWidth="1"/>
    <col min="15108" max="15108" width="5.08203125" style="118" customWidth="1"/>
    <col min="15109" max="15109" width="1.5" style="118" customWidth="1"/>
    <col min="15110" max="15110" width="2.08203125" style="118" customWidth="1"/>
    <col min="15111" max="15111" width="1.83203125" style="118" customWidth="1"/>
    <col min="15112" max="15112" width="2.5" style="118"/>
    <col min="15113" max="15113" width="5.75" style="118" customWidth="1"/>
    <col min="15114" max="15114" width="3.75" style="118" customWidth="1"/>
    <col min="15115" max="15115" width="2.58203125" style="118" customWidth="1"/>
    <col min="15116" max="15116" width="10.83203125" style="118" customWidth="1"/>
    <col min="15117" max="15117" width="3" style="118" customWidth="1"/>
    <col min="15118" max="15118" width="4.75" style="118" customWidth="1"/>
    <col min="15119" max="15119" width="3.08203125" style="118" customWidth="1"/>
    <col min="15120" max="15120" width="5.75" style="118" customWidth="1"/>
    <col min="15121" max="15121" width="5" style="118" customWidth="1"/>
    <col min="15122" max="15122" width="5.33203125" style="118" customWidth="1"/>
    <col min="15123" max="15123" width="11" style="118" customWidth="1"/>
    <col min="15124" max="15124" width="3.33203125" style="118" customWidth="1"/>
    <col min="15125" max="15137" width="2.5" style="118"/>
    <col min="15138" max="15138" width="3.75" style="118" customWidth="1"/>
    <col min="15139" max="15360" width="2.5" style="118"/>
    <col min="15361" max="15361" width="6.58203125" style="118" customWidth="1"/>
    <col min="15362" max="15362" width="2.58203125" style="118" customWidth="1"/>
    <col min="15363" max="15363" width="1.33203125" style="118" customWidth="1"/>
    <col min="15364" max="15364" width="5.08203125" style="118" customWidth="1"/>
    <col min="15365" max="15365" width="1.5" style="118" customWidth="1"/>
    <col min="15366" max="15366" width="2.08203125" style="118" customWidth="1"/>
    <col min="15367" max="15367" width="1.83203125" style="118" customWidth="1"/>
    <col min="15368" max="15368" width="2.5" style="118"/>
    <col min="15369" max="15369" width="5.75" style="118" customWidth="1"/>
    <col min="15370" max="15370" width="3.75" style="118" customWidth="1"/>
    <col min="15371" max="15371" width="2.58203125" style="118" customWidth="1"/>
    <col min="15372" max="15372" width="10.83203125" style="118" customWidth="1"/>
    <col min="15373" max="15373" width="3" style="118" customWidth="1"/>
    <col min="15374" max="15374" width="4.75" style="118" customWidth="1"/>
    <col min="15375" max="15375" width="3.08203125" style="118" customWidth="1"/>
    <col min="15376" max="15376" width="5.75" style="118" customWidth="1"/>
    <col min="15377" max="15377" width="5" style="118" customWidth="1"/>
    <col min="15378" max="15378" width="5.33203125" style="118" customWidth="1"/>
    <col min="15379" max="15379" width="11" style="118" customWidth="1"/>
    <col min="15380" max="15380" width="3.33203125" style="118" customWidth="1"/>
    <col min="15381" max="15393" width="2.5" style="118"/>
    <col min="15394" max="15394" width="3.75" style="118" customWidth="1"/>
    <col min="15395" max="15616" width="2.5" style="118"/>
    <col min="15617" max="15617" width="6.58203125" style="118" customWidth="1"/>
    <col min="15618" max="15618" width="2.58203125" style="118" customWidth="1"/>
    <col min="15619" max="15619" width="1.33203125" style="118" customWidth="1"/>
    <col min="15620" max="15620" width="5.08203125" style="118" customWidth="1"/>
    <col min="15621" max="15621" width="1.5" style="118" customWidth="1"/>
    <col min="15622" max="15622" width="2.08203125" style="118" customWidth="1"/>
    <col min="15623" max="15623" width="1.83203125" style="118" customWidth="1"/>
    <col min="15624" max="15624" width="2.5" style="118"/>
    <col min="15625" max="15625" width="5.75" style="118" customWidth="1"/>
    <col min="15626" max="15626" width="3.75" style="118" customWidth="1"/>
    <col min="15627" max="15627" width="2.58203125" style="118" customWidth="1"/>
    <col min="15628" max="15628" width="10.83203125" style="118" customWidth="1"/>
    <col min="15629" max="15629" width="3" style="118" customWidth="1"/>
    <col min="15630" max="15630" width="4.75" style="118" customWidth="1"/>
    <col min="15631" max="15631" width="3.08203125" style="118" customWidth="1"/>
    <col min="15632" max="15632" width="5.75" style="118" customWidth="1"/>
    <col min="15633" max="15633" width="5" style="118" customWidth="1"/>
    <col min="15634" max="15634" width="5.33203125" style="118" customWidth="1"/>
    <col min="15635" max="15635" width="11" style="118" customWidth="1"/>
    <col min="15636" max="15636" width="3.33203125" style="118" customWidth="1"/>
    <col min="15637" max="15649" width="2.5" style="118"/>
    <col min="15650" max="15650" width="3.75" style="118" customWidth="1"/>
    <col min="15651" max="15872" width="2.5" style="118"/>
    <col min="15873" max="15873" width="6.58203125" style="118" customWidth="1"/>
    <col min="15874" max="15874" width="2.58203125" style="118" customWidth="1"/>
    <col min="15875" max="15875" width="1.33203125" style="118" customWidth="1"/>
    <col min="15876" max="15876" width="5.08203125" style="118" customWidth="1"/>
    <col min="15877" max="15877" width="1.5" style="118" customWidth="1"/>
    <col min="15878" max="15878" width="2.08203125" style="118" customWidth="1"/>
    <col min="15879" max="15879" width="1.83203125" style="118" customWidth="1"/>
    <col min="15880" max="15880" width="2.5" style="118"/>
    <col min="15881" max="15881" width="5.75" style="118" customWidth="1"/>
    <col min="15882" max="15882" width="3.75" style="118" customWidth="1"/>
    <col min="15883" max="15883" width="2.58203125" style="118" customWidth="1"/>
    <col min="15884" max="15884" width="10.83203125" style="118" customWidth="1"/>
    <col min="15885" max="15885" width="3" style="118" customWidth="1"/>
    <col min="15886" max="15886" width="4.75" style="118" customWidth="1"/>
    <col min="15887" max="15887" width="3.08203125" style="118" customWidth="1"/>
    <col min="15888" max="15888" width="5.75" style="118" customWidth="1"/>
    <col min="15889" max="15889" width="5" style="118" customWidth="1"/>
    <col min="15890" max="15890" width="5.33203125" style="118" customWidth="1"/>
    <col min="15891" max="15891" width="11" style="118" customWidth="1"/>
    <col min="15892" max="15892" width="3.33203125" style="118" customWidth="1"/>
    <col min="15893" max="15905" width="2.5" style="118"/>
    <col min="15906" max="15906" width="3.75" style="118" customWidth="1"/>
    <col min="15907" max="16128" width="2.5" style="118"/>
    <col min="16129" max="16129" width="6.58203125" style="118" customWidth="1"/>
    <col min="16130" max="16130" width="2.58203125" style="118" customWidth="1"/>
    <col min="16131" max="16131" width="1.33203125" style="118" customWidth="1"/>
    <col min="16132" max="16132" width="5.08203125" style="118" customWidth="1"/>
    <col min="16133" max="16133" width="1.5" style="118" customWidth="1"/>
    <col min="16134" max="16134" width="2.08203125" style="118" customWidth="1"/>
    <col min="16135" max="16135" width="1.83203125" style="118" customWidth="1"/>
    <col min="16136" max="16136" width="2.5" style="118"/>
    <col min="16137" max="16137" width="5.75" style="118" customWidth="1"/>
    <col min="16138" max="16138" width="3.75" style="118" customWidth="1"/>
    <col min="16139" max="16139" width="2.58203125" style="118" customWidth="1"/>
    <col min="16140" max="16140" width="10.83203125" style="118" customWidth="1"/>
    <col min="16141" max="16141" width="3" style="118" customWidth="1"/>
    <col min="16142" max="16142" width="4.75" style="118" customWidth="1"/>
    <col min="16143" max="16143" width="3.08203125" style="118" customWidth="1"/>
    <col min="16144" max="16144" width="5.75" style="118" customWidth="1"/>
    <col min="16145" max="16145" width="5" style="118" customWidth="1"/>
    <col min="16146" max="16146" width="5.33203125" style="118" customWidth="1"/>
    <col min="16147" max="16147" width="11" style="118" customWidth="1"/>
    <col min="16148" max="16148" width="3.33203125" style="118" customWidth="1"/>
    <col min="16149" max="16161" width="2.5" style="118"/>
    <col min="16162" max="16162" width="3.75" style="118" customWidth="1"/>
    <col min="16163" max="16384" width="2.5" style="118"/>
  </cols>
  <sheetData>
    <row r="1" spans="1:20" ht="14.25" customHeight="1">
      <c r="S1" s="119" t="s">
        <v>24</v>
      </c>
    </row>
    <row r="2" spans="1:20">
      <c r="S2" s="326"/>
      <c r="T2" s="120"/>
    </row>
    <row r="3" spans="1:20" ht="16.5">
      <c r="A3" s="187" t="s">
        <v>122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S3" s="327"/>
      <c r="T3" s="121"/>
    </row>
    <row r="4" spans="1:20" ht="14">
      <c r="A4" s="122"/>
    </row>
    <row r="5" spans="1:20" ht="13.5" thickBot="1">
      <c r="A5" s="328" t="s">
        <v>25</v>
      </c>
      <c r="B5" s="329"/>
      <c r="C5" s="330"/>
      <c r="D5" s="328" t="s">
        <v>26</v>
      </c>
      <c r="E5" s="329"/>
      <c r="F5" s="329"/>
      <c r="G5" s="330"/>
      <c r="H5" s="123"/>
      <c r="I5" s="328" t="s">
        <v>27</v>
      </c>
      <c r="J5" s="330"/>
      <c r="K5" s="123"/>
      <c r="L5" s="334" t="s">
        <v>28</v>
      </c>
      <c r="N5" s="118" t="s">
        <v>29</v>
      </c>
    </row>
    <row r="6" spans="1:20" ht="7.5" customHeight="1">
      <c r="A6" s="331"/>
      <c r="B6" s="332"/>
      <c r="C6" s="333"/>
      <c r="D6" s="331"/>
      <c r="E6" s="332"/>
      <c r="F6" s="332"/>
      <c r="G6" s="333"/>
      <c r="H6" s="123"/>
      <c r="I6" s="331"/>
      <c r="J6" s="333"/>
      <c r="K6" s="123"/>
      <c r="L6" s="335"/>
      <c r="N6" s="336" t="s">
        <v>123</v>
      </c>
      <c r="O6" s="337"/>
      <c r="P6" s="337"/>
      <c r="Q6" s="337"/>
      <c r="R6" s="337"/>
      <c r="S6" s="337"/>
      <c r="T6" s="338"/>
    </row>
    <row r="7" spans="1:20" ht="15.75" customHeight="1">
      <c r="A7" s="258" t="s">
        <v>30</v>
      </c>
      <c r="B7" s="259"/>
      <c r="C7" s="124"/>
      <c r="D7" s="260"/>
      <c r="E7" s="261"/>
      <c r="F7" s="261"/>
      <c r="G7" s="125"/>
      <c r="I7" s="262"/>
      <c r="J7" s="263"/>
      <c r="L7" s="9"/>
      <c r="N7" s="339"/>
      <c r="O7" s="291"/>
      <c r="P7" s="291"/>
      <c r="Q7" s="291"/>
      <c r="R7" s="291"/>
      <c r="S7" s="291"/>
      <c r="T7" s="340"/>
    </row>
    <row r="8" spans="1:20" ht="7.5" customHeight="1" thickBot="1">
      <c r="A8" s="283" t="s">
        <v>31</v>
      </c>
      <c r="B8" s="284"/>
      <c r="C8" s="128"/>
      <c r="D8" s="264"/>
      <c r="E8" s="265"/>
      <c r="F8" s="265"/>
      <c r="G8" s="129"/>
      <c r="I8" s="268"/>
      <c r="J8" s="269"/>
      <c r="L8" s="272"/>
      <c r="N8" s="341"/>
      <c r="O8" s="342"/>
      <c r="P8" s="342"/>
      <c r="Q8" s="342"/>
      <c r="R8" s="342"/>
      <c r="S8" s="342"/>
      <c r="T8" s="343"/>
    </row>
    <row r="9" spans="1:20" ht="9" customHeight="1">
      <c r="A9" s="285"/>
      <c r="B9" s="286"/>
      <c r="C9" s="133"/>
      <c r="D9" s="266"/>
      <c r="E9" s="267"/>
      <c r="F9" s="267"/>
      <c r="G9" s="134"/>
      <c r="I9" s="270"/>
      <c r="J9" s="271"/>
      <c r="L9" s="273"/>
    </row>
    <row r="10" spans="1:20" ht="15.75" customHeight="1">
      <c r="A10" s="258" t="s">
        <v>32</v>
      </c>
      <c r="B10" s="259"/>
      <c r="C10" s="124"/>
      <c r="D10" s="260"/>
      <c r="E10" s="261"/>
      <c r="F10" s="261"/>
      <c r="G10" s="125"/>
      <c r="I10" s="262"/>
      <c r="J10" s="263"/>
      <c r="L10" s="9"/>
      <c r="N10" s="214" t="s">
        <v>33</v>
      </c>
      <c r="O10" s="230"/>
      <c r="P10" s="230"/>
      <c r="Q10" s="230"/>
      <c r="R10" s="230"/>
      <c r="S10" s="230"/>
      <c r="T10" s="230"/>
    </row>
    <row r="11" spans="1:20" ht="3.75" customHeight="1">
      <c r="A11" s="283" t="s">
        <v>34</v>
      </c>
      <c r="B11" s="284"/>
      <c r="C11" s="128"/>
      <c r="D11" s="264"/>
      <c r="E11" s="265"/>
      <c r="F11" s="265"/>
      <c r="G11" s="129"/>
      <c r="I11" s="268"/>
      <c r="J11" s="269"/>
      <c r="L11" s="272"/>
      <c r="N11" s="230"/>
      <c r="O11" s="230"/>
      <c r="P11" s="230"/>
      <c r="Q11" s="230"/>
      <c r="R11" s="230"/>
      <c r="S11" s="230"/>
      <c r="T11" s="230"/>
    </row>
    <row r="12" spans="1:20" ht="12" customHeight="1">
      <c r="A12" s="285"/>
      <c r="B12" s="286"/>
      <c r="C12" s="133"/>
      <c r="D12" s="266"/>
      <c r="E12" s="267"/>
      <c r="F12" s="267"/>
      <c r="G12" s="134"/>
      <c r="I12" s="270"/>
      <c r="J12" s="271"/>
      <c r="L12" s="273"/>
      <c r="N12" s="344" t="s">
        <v>35</v>
      </c>
      <c r="O12" s="223"/>
      <c r="P12" s="224"/>
      <c r="Q12" s="344" t="s">
        <v>36</v>
      </c>
      <c r="R12" s="345"/>
      <c r="S12" s="345"/>
      <c r="T12" s="346"/>
    </row>
    <row r="13" spans="1:20" ht="5.25" customHeight="1">
      <c r="A13" s="283" t="s">
        <v>37</v>
      </c>
      <c r="B13" s="284"/>
      <c r="C13" s="128"/>
      <c r="D13" s="264"/>
      <c r="E13" s="265"/>
      <c r="F13" s="265"/>
      <c r="G13" s="129"/>
      <c r="I13" s="268"/>
      <c r="J13" s="269"/>
      <c r="L13" s="272"/>
      <c r="N13" s="225"/>
      <c r="O13" s="226"/>
      <c r="P13" s="227"/>
      <c r="Q13" s="347"/>
      <c r="R13" s="348"/>
      <c r="S13" s="348"/>
      <c r="T13" s="349"/>
    </row>
    <row r="14" spans="1:20" ht="9" customHeight="1">
      <c r="A14" s="285"/>
      <c r="B14" s="286"/>
      <c r="C14" s="133"/>
      <c r="D14" s="266"/>
      <c r="E14" s="267"/>
      <c r="F14" s="267"/>
      <c r="G14" s="134"/>
      <c r="I14" s="270"/>
      <c r="J14" s="271"/>
      <c r="L14" s="273"/>
      <c r="N14" s="222"/>
      <c r="O14" s="223"/>
      <c r="P14" s="224"/>
      <c r="Q14" s="293"/>
      <c r="R14" s="294"/>
      <c r="S14" s="294"/>
      <c r="T14" s="295"/>
    </row>
    <row r="15" spans="1:20" ht="15.75" customHeight="1">
      <c r="A15" s="258" t="s">
        <v>38</v>
      </c>
      <c r="B15" s="259"/>
      <c r="C15" s="124"/>
      <c r="D15" s="260"/>
      <c r="E15" s="261"/>
      <c r="F15" s="261"/>
      <c r="G15" s="125"/>
      <c r="I15" s="262"/>
      <c r="J15" s="263"/>
      <c r="L15" s="9"/>
      <c r="N15" s="290"/>
      <c r="O15" s="291"/>
      <c r="P15" s="292"/>
      <c r="Q15" s="296"/>
      <c r="R15" s="297"/>
      <c r="S15" s="297"/>
      <c r="T15" s="298"/>
    </row>
    <row r="16" spans="1:20" ht="7.5" customHeight="1">
      <c r="A16" s="126"/>
      <c r="B16" s="127"/>
      <c r="C16" s="128"/>
      <c r="D16" s="264"/>
      <c r="E16" s="302"/>
      <c r="F16" s="302"/>
      <c r="G16" s="129"/>
      <c r="I16" s="130"/>
      <c r="J16" s="131"/>
      <c r="L16" s="132"/>
      <c r="N16" s="225"/>
      <c r="O16" s="226"/>
      <c r="P16" s="227"/>
      <c r="Q16" s="299"/>
      <c r="R16" s="300"/>
      <c r="S16" s="300"/>
      <c r="T16" s="301"/>
    </row>
    <row r="17" spans="1:20" ht="9" customHeight="1">
      <c r="A17" s="305" t="s">
        <v>39</v>
      </c>
      <c r="B17" s="286"/>
      <c r="C17" s="133"/>
      <c r="D17" s="303"/>
      <c r="E17" s="304"/>
      <c r="F17" s="304"/>
      <c r="G17" s="134"/>
      <c r="I17" s="270"/>
      <c r="J17" s="271"/>
      <c r="L17" s="135"/>
      <c r="N17" s="306" t="s">
        <v>40</v>
      </c>
      <c r="O17" s="211"/>
      <c r="P17" s="211"/>
      <c r="Q17" s="211"/>
      <c r="R17" s="211"/>
      <c r="S17" s="211"/>
      <c r="T17" s="211"/>
    </row>
    <row r="18" spans="1:20" ht="11.25" customHeight="1">
      <c r="A18" s="283" t="s">
        <v>41</v>
      </c>
      <c r="B18" s="284"/>
      <c r="C18" s="128"/>
      <c r="D18" s="307">
        <f>+ログ!B6</f>
        <v>0</v>
      </c>
      <c r="E18" s="308"/>
      <c r="F18" s="308"/>
      <c r="G18" s="129"/>
      <c r="I18" s="311">
        <f>+ログ!C6</f>
        <v>0</v>
      </c>
      <c r="J18" s="312"/>
      <c r="L18" s="315">
        <f>+ログ!D6</f>
        <v>0</v>
      </c>
      <c r="N18" s="230"/>
      <c r="O18" s="230"/>
      <c r="P18" s="230"/>
      <c r="Q18" s="230"/>
      <c r="R18" s="230"/>
      <c r="S18" s="230"/>
      <c r="T18" s="230"/>
    </row>
    <row r="19" spans="1:20" ht="4.5" customHeight="1">
      <c r="A19" s="285"/>
      <c r="B19" s="286"/>
      <c r="C19" s="133"/>
      <c r="D19" s="309"/>
      <c r="E19" s="310"/>
      <c r="F19" s="310"/>
      <c r="G19" s="134"/>
      <c r="I19" s="313"/>
      <c r="J19" s="314"/>
      <c r="L19" s="316"/>
      <c r="N19" s="317">
        <f>ログ!N2</f>
        <v>0</v>
      </c>
      <c r="O19" s="318"/>
      <c r="P19" s="318"/>
      <c r="Q19" s="318"/>
      <c r="R19" s="318"/>
      <c r="S19" s="318"/>
      <c r="T19" s="319"/>
    </row>
    <row r="20" spans="1:20" ht="15" customHeight="1">
      <c r="A20" s="258" t="s">
        <v>42</v>
      </c>
      <c r="B20" s="259"/>
      <c r="C20" s="124"/>
      <c r="D20" s="260"/>
      <c r="E20" s="261"/>
      <c r="F20" s="261"/>
      <c r="G20" s="125"/>
      <c r="I20" s="262"/>
      <c r="J20" s="263"/>
      <c r="L20" s="9"/>
      <c r="N20" s="320"/>
      <c r="O20" s="321"/>
      <c r="P20" s="321"/>
      <c r="Q20" s="321"/>
      <c r="R20" s="321"/>
      <c r="S20" s="321"/>
      <c r="T20" s="322"/>
    </row>
    <row r="21" spans="1:20" ht="9" customHeight="1">
      <c r="A21" s="283" t="s">
        <v>43</v>
      </c>
      <c r="B21" s="284"/>
      <c r="C21" s="128"/>
      <c r="D21" s="264"/>
      <c r="E21" s="265"/>
      <c r="F21" s="265"/>
      <c r="G21" s="129"/>
      <c r="I21" s="268"/>
      <c r="J21" s="269"/>
      <c r="L21" s="272"/>
      <c r="N21" s="323"/>
      <c r="O21" s="324"/>
      <c r="P21" s="324"/>
      <c r="Q21" s="324"/>
      <c r="R21" s="324"/>
      <c r="S21" s="324"/>
      <c r="T21" s="325"/>
    </row>
    <row r="22" spans="1:20" ht="7.5" customHeight="1">
      <c r="A22" s="285"/>
      <c r="B22" s="286"/>
      <c r="C22" s="133"/>
      <c r="D22" s="266"/>
      <c r="E22" s="267"/>
      <c r="F22" s="267"/>
      <c r="G22" s="134"/>
      <c r="I22" s="270"/>
      <c r="J22" s="271"/>
      <c r="L22" s="273"/>
    </row>
    <row r="23" spans="1:20" ht="16.5" customHeight="1">
      <c r="A23" s="258" t="s">
        <v>44</v>
      </c>
      <c r="B23" s="259"/>
      <c r="C23" s="124"/>
      <c r="D23" s="260"/>
      <c r="E23" s="261"/>
      <c r="F23" s="261"/>
      <c r="G23" s="125"/>
      <c r="I23" s="262"/>
      <c r="J23" s="263"/>
      <c r="L23" s="9"/>
      <c r="N23" s="244" t="s">
        <v>45</v>
      </c>
      <c r="O23" s="230"/>
      <c r="P23" s="230"/>
      <c r="Q23" s="230"/>
      <c r="R23" s="230"/>
      <c r="S23" s="230"/>
      <c r="T23" s="230"/>
    </row>
    <row r="24" spans="1:20" ht="15" customHeight="1">
      <c r="A24" s="258" t="s">
        <v>46</v>
      </c>
      <c r="B24" s="259"/>
      <c r="C24" s="124"/>
      <c r="D24" s="260"/>
      <c r="E24" s="261"/>
      <c r="F24" s="261"/>
      <c r="G24" s="125"/>
      <c r="I24" s="262"/>
      <c r="J24" s="263"/>
      <c r="L24" s="9"/>
      <c r="N24" s="230"/>
      <c r="O24" s="230"/>
      <c r="P24" s="230"/>
      <c r="Q24" s="230"/>
      <c r="R24" s="230"/>
      <c r="S24" s="230"/>
      <c r="T24" s="230"/>
    </row>
    <row r="25" spans="1:20" ht="9.75" customHeight="1">
      <c r="A25" s="283" t="s">
        <v>47</v>
      </c>
      <c r="B25" s="287"/>
      <c r="C25" s="128"/>
      <c r="D25" s="264"/>
      <c r="E25" s="265"/>
      <c r="F25" s="265"/>
      <c r="G25" s="129"/>
      <c r="I25" s="268"/>
      <c r="J25" s="269"/>
      <c r="L25" s="272"/>
      <c r="N25" s="230"/>
      <c r="O25" s="230"/>
      <c r="P25" s="230"/>
      <c r="Q25" s="230"/>
      <c r="R25" s="230"/>
      <c r="S25" s="230"/>
      <c r="T25" s="230"/>
    </row>
    <row r="26" spans="1:20" ht="6.75" customHeight="1">
      <c r="A26" s="288"/>
      <c r="B26" s="289"/>
      <c r="C26" s="133"/>
      <c r="D26" s="266"/>
      <c r="E26" s="267"/>
      <c r="F26" s="267"/>
      <c r="G26" s="134"/>
      <c r="I26" s="270"/>
      <c r="J26" s="271"/>
      <c r="L26" s="273"/>
      <c r="N26" s="274"/>
      <c r="O26" s="275"/>
      <c r="P26" s="275"/>
      <c r="Q26" s="275"/>
      <c r="R26" s="275"/>
      <c r="S26" s="275"/>
      <c r="T26" s="276"/>
    </row>
    <row r="27" spans="1:20" ht="15.75" customHeight="1">
      <c r="A27" s="258"/>
      <c r="B27" s="259"/>
      <c r="C27" s="124"/>
      <c r="D27" s="260"/>
      <c r="E27" s="261"/>
      <c r="F27" s="261"/>
      <c r="G27" s="125"/>
      <c r="I27" s="262"/>
      <c r="J27" s="263"/>
      <c r="L27" s="9"/>
      <c r="N27" s="277"/>
      <c r="O27" s="278"/>
      <c r="P27" s="278"/>
      <c r="Q27" s="278"/>
      <c r="R27" s="278"/>
      <c r="S27" s="278"/>
      <c r="T27" s="279"/>
    </row>
    <row r="28" spans="1:20" ht="9" customHeight="1">
      <c r="A28" s="283"/>
      <c r="B28" s="284"/>
      <c r="C28" s="128"/>
      <c r="D28" s="264"/>
      <c r="E28" s="265"/>
      <c r="F28" s="265"/>
      <c r="G28" s="129"/>
      <c r="I28" s="268"/>
      <c r="J28" s="269"/>
      <c r="L28" s="272"/>
      <c r="N28" s="280"/>
      <c r="O28" s="281"/>
      <c r="P28" s="281"/>
      <c r="Q28" s="281"/>
      <c r="R28" s="281"/>
      <c r="S28" s="281"/>
      <c r="T28" s="282"/>
    </row>
    <row r="29" spans="1:20" ht="8.25" customHeight="1">
      <c r="A29" s="285"/>
      <c r="B29" s="286"/>
      <c r="C29" s="133"/>
      <c r="D29" s="266"/>
      <c r="E29" s="267"/>
      <c r="F29" s="267"/>
      <c r="G29" s="134"/>
      <c r="I29" s="270"/>
      <c r="J29" s="271"/>
      <c r="L29" s="273"/>
    </row>
    <row r="30" spans="1:20" ht="15.75" customHeight="1">
      <c r="A30" s="258"/>
      <c r="B30" s="259"/>
      <c r="C30" s="124"/>
      <c r="D30" s="260"/>
      <c r="E30" s="261"/>
      <c r="F30" s="261"/>
      <c r="G30" s="125"/>
      <c r="I30" s="262"/>
      <c r="J30" s="263"/>
      <c r="L30" s="9"/>
    </row>
    <row r="31" spans="1:20" ht="15" customHeight="1" thickBot="1">
      <c r="A31" s="258"/>
      <c r="B31" s="259"/>
      <c r="C31" s="124"/>
      <c r="D31" s="260"/>
      <c r="E31" s="261"/>
      <c r="F31" s="261"/>
      <c r="G31" s="125"/>
      <c r="I31" s="262"/>
      <c r="J31" s="263"/>
      <c r="L31" s="9"/>
      <c r="P31" s="118" t="s">
        <v>48</v>
      </c>
    </row>
    <row r="32" spans="1:20" ht="23.25" customHeight="1" thickBot="1">
      <c r="A32" s="232" t="s">
        <v>49</v>
      </c>
      <c r="B32" s="233"/>
      <c r="C32" s="234"/>
      <c r="D32" s="235">
        <f>SUM(D7:F31)</f>
        <v>0</v>
      </c>
      <c r="E32" s="236"/>
      <c r="F32" s="236"/>
      <c r="G32" s="136"/>
      <c r="I32" s="237">
        <f>SUM(I7:J31)</f>
        <v>0</v>
      </c>
      <c r="J32" s="238"/>
      <c r="K32" s="137" t="s">
        <v>50</v>
      </c>
      <c r="L32" s="148">
        <f>SUM(L7:L31)</f>
        <v>0</v>
      </c>
      <c r="M32" s="137" t="s">
        <v>50</v>
      </c>
      <c r="N32" s="138"/>
      <c r="O32" s="139" t="s">
        <v>51</v>
      </c>
      <c r="P32" s="239">
        <f>+D32*I32*L32</f>
        <v>0</v>
      </c>
      <c r="Q32" s="240"/>
      <c r="R32" s="240"/>
      <c r="S32" s="240"/>
      <c r="T32" s="241"/>
    </row>
    <row r="33" spans="1:20">
      <c r="N33" s="140" t="s">
        <v>52</v>
      </c>
    </row>
    <row r="34" spans="1:20" ht="19.5" customHeight="1">
      <c r="A34" s="118" t="s">
        <v>111</v>
      </c>
      <c r="B34" s="5"/>
      <c r="C34" s="242">
        <f>+ログ!N4</f>
        <v>0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P34" s="244" t="s">
        <v>53</v>
      </c>
      <c r="Q34" s="214"/>
      <c r="R34" s="214"/>
    </row>
    <row r="35" spans="1:20" ht="19.5" customHeight="1">
      <c r="A35" s="215"/>
      <c r="B35" s="215"/>
      <c r="C35" s="215"/>
      <c r="D35" s="215"/>
      <c r="E35" s="215"/>
      <c r="F35" s="215"/>
      <c r="G35" s="215"/>
      <c r="H35" s="215"/>
      <c r="I35" s="215"/>
      <c r="J35" s="118" t="s">
        <v>54</v>
      </c>
      <c r="L35" s="246">
        <f>+ログ!R2</f>
        <v>0</v>
      </c>
      <c r="M35" s="247"/>
      <c r="N35" s="247"/>
      <c r="P35" s="245"/>
      <c r="Q35" s="245"/>
      <c r="R35" s="245"/>
    </row>
    <row r="36" spans="1:20" ht="2.25" customHeight="1">
      <c r="A36" s="198"/>
      <c r="B36" s="198"/>
      <c r="C36" s="198"/>
      <c r="D36" s="198"/>
      <c r="E36" s="198"/>
      <c r="F36" s="198"/>
      <c r="G36" s="198"/>
      <c r="H36" s="198"/>
      <c r="I36" s="198"/>
      <c r="K36" s="141"/>
      <c r="L36" s="248"/>
      <c r="M36" s="248"/>
      <c r="N36" s="248"/>
      <c r="P36" s="218" t="s">
        <v>55</v>
      </c>
      <c r="Q36" s="249"/>
      <c r="R36" s="254"/>
      <c r="S36" s="255"/>
      <c r="T36" s="249"/>
    </row>
    <row r="37" spans="1:20" ht="21.75" customHeight="1">
      <c r="A37" s="210" t="s">
        <v>56</v>
      </c>
      <c r="B37" s="211"/>
      <c r="C37" s="211"/>
      <c r="D37" s="211"/>
      <c r="E37" s="211"/>
      <c r="F37" s="211"/>
      <c r="G37" s="211"/>
      <c r="H37" s="211"/>
      <c r="I37" s="212"/>
      <c r="J37" s="213"/>
      <c r="K37" s="213"/>
      <c r="L37" s="213"/>
      <c r="M37" s="213"/>
      <c r="N37" s="213"/>
      <c r="P37" s="250"/>
      <c r="Q37" s="251"/>
      <c r="R37" s="250"/>
      <c r="S37" s="256"/>
      <c r="T37" s="251"/>
    </row>
    <row r="38" spans="1:20" ht="1.5" customHeight="1">
      <c r="A38" s="214" t="s">
        <v>57</v>
      </c>
      <c r="B38" s="90"/>
      <c r="C38" s="216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P38" s="252"/>
      <c r="Q38" s="253"/>
      <c r="R38" s="252"/>
      <c r="S38" s="257"/>
      <c r="T38" s="253"/>
    </row>
    <row r="39" spans="1:20" ht="21.75" customHeight="1">
      <c r="A39" s="215"/>
      <c r="B39" s="90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P39" s="218" t="s">
        <v>58</v>
      </c>
      <c r="Q39" s="219"/>
      <c r="R39" s="222"/>
      <c r="S39" s="223"/>
      <c r="T39" s="224"/>
    </row>
    <row r="40" spans="1:20" ht="18.75" customHeight="1">
      <c r="A40" s="228" t="s">
        <v>59</v>
      </c>
      <c r="B40" s="229"/>
      <c r="C40" s="229"/>
      <c r="D40" s="229"/>
      <c r="E40" s="229"/>
      <c r="F40" s="230"/>
      <c r="G40" s="230"/>
      <c r="H40" s="230"/>
      <c r="I40" s="231" t="s">
        <v>100</v>
      </c>
      <c r="J40" s="231"/>
      <c r="K40" s="231"/>
      <c r="L40" s="231"/>
      <c r="M40" s="231"/>
      <c r="N40" s="231"/>
      <c r="P40" s="220"/>
      <c r="Q40" s="221"/>
      <c r="R40" s="225"/>
      <c r="S40" s="226"/>
      <c r="T40" s="227"/>
    </row>
    <row r="41" spans="1:20" ht="6.75" customHeight="1">
      <c r="A41" s="229"/>
      <c r="B41" s="229"/>
      <c r="C41" s="229"/>
      <c r="D41" s="229"/>
      <c r="E41" s="229"/>
      <c r="F41" s="230"/>
      <c r="G41" s="230"/>
      <c r="H41" s="230"/>
      <c r="I41" s="209"/>
      <c r="J41" s="209"/>
      <c r="K41" s="209"/>
      <c r="L41" s="209"/>
      <c r="M41" s="209"/>
      <c r="N41" s="209"/>
      <c r="P41" s="142"/>
      <c r="Q41" s="142"/>
      <c r="R41" s="142"/>
      <c r="S41" s="142"/>
      <c r="T41" s="142"/>
    </row>
    <row r="42" spans="1:20" ht="16.5" customHeight="1"/>
    <row r="43" spans="1:20" ht="17.25" customHeight="1">
      <c r="A43" s="199" t="s">
        <v>60</v>
      </c>
      <c r="B43" s="199"/>
      <c r="C43" s="199"/>
      <c r="D43" s="199"/>
      <c r="E43" s="199"/>
      <c r="F43" s="199"/>
      <c r="K43" s="200" t="s">
        <v>101</v>
      </c>
      <c r="L43" s="200"/>
      <c r="N43" s="145" t="s">
        <v>61</v>
      </c>
      <c r="O43" s="198"/>
      <c r="P43" s="201"/>
      <c r="Q43" s="201"/>
      <c r="R43" s="201"/>
      <c r="S43" s="201"/>
      <c r="T43" s="201"/>
    </row>
    <row r="44" spans="1:20" ht="12" customHeight="1">
      <c r="A44" s="199"/>
      <c r="B44" s="199"/>
      <c r="C44" s="199"/>
      <c r="D44" s="199"/>
      <c r="E44" s="199"/>
      <c r="F44" s="199"/>
      <c r="I44" s="202"/>
      <c r="J44" s="204" t="s">
        <v>62</v>
      </c>
      <c r="K44" s="206" t="s">
        <v>63</v>
      </c>
      <c r="L44" s="207"/>
      <c r="M44" s="146" t="s">
        <v>64</v>
      </c>
    </row>
    <row r="45" spans="1:20" ht="16.5" customHeight="1">
      <c r="A45" s="143" t="s">
        <v>65</v>
      </c>
      <c r="B45" s="143"/>
      <c r="C45" s="143"/>
      <c r="D45" s="143"/>
      <c r="E45" s="143"/>
      <c r="F45" s="143"/>
      <c r="G45" s="141"/>
      <c r="H45" s="141"/>
      <c r="I45" s="203"/>
      <c r="J45" s="205"/>
      <c r="K45" s="207"/>
      <c r="L45" s="207"/>
      <c r="M45" s="123"/>
      <c r="N45" s="145" t="s">
        <v>66</v>
      </c>
      <c r="O45" s="208"/>
      <c r="P45" s="209"/>
      <c r="Q45" s="209"/>
      <c r="R45" s="209"/>
      <c r="S45" s="209"/>
      <c r="T45" s="209"/>
    </row>
    <row r="46" spans="1:20" ht="20.25" customHeight="1">
      <c r="A46" s="194" t="s">
        <v>67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6"/>
      <c r="P46" s="197"/>
      <c r="Q46" s="197"/>
      <c r="R46" s="197"/>
      <c r="S46" s="197"/>
      <c r="T46" s="197"/>
    </row>
    <row r="47" spans="1:20" ht="21" customHeight="1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</row>
    <row r="48" spans="1:20" ht="21" customHeight="1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</row>
    <row r="49" spans="1:20" ht="21" customHeight="1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</row>
    <row r="50" spans="1:20">
      <c r="A50" s="143" t="s">
        <v>68</v>
      </c>
    </row>
    <row r="51" spans="1:20" ht="21" customHeight="1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</row>
    <row r="52" spans="1:20" ht="21" customHeight="1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0" ht="21" customHeight="1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</row>
    <row r="54" spans="1:20" ht="15.75" customHeight="1">
      <c r="A54" s="143" t="s">
        <v>124</v>
      </c>
    </row>
    <row r="55" spans="1:20" ht="15.75" customHeight="1">
      <c r="A55" s="143" t="s">
        <v>69</v>
      </c>
    </row>
    <row r="57" spans="1:20" ht="11.25" customHeight="1">
      <c r="Q57" s="189"/>
      <c r="R57" s="189"/>
      <c r="S57" s="189"/>
    </row>
    <row r="58" spans="1:20" ht="16.5" customHeight="1">
      <c r="A58" s="191">
        <v>2025</v>
      </c>
      <c r="B58" s="191"/>
      <c r="C58" s="144" t="s">
        <v>70</v>
      </c>
      <c r="D58" s="6"/>
      <c r="E58" s="144" t="s">
        <v>71</v>
      </c>
      <c r="F58" s="191"/>
      <c r="G58" s="191"/>
      <c r="H58" s="118" t="s">
        <v>72</v>
      </c>
      <c r="K58" s="192" t="s">
        <v>73</v>
      </c>
      <c r="L58" s="193"/>
      <c r="M58" s="193"/>
      <c r="N58" s="193"/>
      <c r="O58" s="193"/>
      <c r="P58" s="193"/>
      <c r="Q58" s="190"/>
      <c r="R58" s="190"/>
      <c r="S58" s="190"/>
      <c r="T58" s="141" t="s">
        <v>74</v>
      </c>
    </row>
    <row r="59" spans="1:20" ht="5.25" customHeight="1"/>
    <row r="60" spans="1:20" ht="29.25" customHeight="1">
      <c r="A60" s="147" t="s">
        <v>75</v>
      </c>
    </row>
    <row r="61" spans="1:20" ht="3.75" customHeight="1"/>
  </sheetData>
  <sheetProtection sheet="1" objects="1" scenarios="1"/>
  <mergeCells count="111">
    <mergeCell ref="D8:F9"/>
    <mergeCell ref="I8:J9"/>
    <mergeCell ref="L8:L9"/>
    <mergeCell ref="A10:B10"/>
    <mergeCell ref="D10:F10"/>
    <mergeCell ref="I10:J10"/>
    <mergeCell ref="S2:S3"/>
    <mergeCell ref="A5:C6"/>
    <mergeCell ref="D5:G6"/>
    <mergeCell ref="I5:J6"/>
    <mergeCell ref="L5:L6"/>
    <mergeCell ref="N6:T8"/>
    <mergeCell ref="A7:B7"/>
    <mergeCell ref="D7:F7"/>
    <mergeCell ref="I7:J7"/>
    <mergeCell ref="A8:B9"/>
    <mergeCell ref="N10:T11"/>
    <mergeCell ref="A11:B12"/>
    <mergeCell ref="D11:F12"/>
    <mergeCell ref="I11:J12"/>
    <mergeCell ref="L11:L12"/>
    <mergeCell ref="N12:P13"/>
    <mergeCell ref="Q12:T13"/>
    <mergeCell ref="A13:B14"/>
    <mergeCell ref="D13:F14"/>
    <mergeCell ref="I13:J14"/>
    <mergeCell ref="L13:L14"/>
    <mergeCell ref="N14:P16"/>
    <mergeCell ref="Q14:T16"/>
    <mergeCell ref="A15:B15"/>
    <mergeCell ref="D15:F15"/>
    <mergeCell ref="I15:J15"/>
    <mergeCell ref="D16:F17"/>
    <mergeCell ref="A17:B17"/>
    <mergeCell ref="I17:J17"/>
    <mergeCell ref="N17:T18"/>
    <mergeCell ref="A18:B19"/>
    <mergeCell ref="D18:F19"/>
    <mergeCell ref="I18:J19"/>
    <mergeCell ref="L18:L19"/>
    <mergeCell ref="N19:T21"/>
    <mergeCell ref="A20:B20"/>
    <mergeCell ref="D20:F20"/>
    <mergeCell ref="I20:J20"/>
    <mergeCell ref="A21:B22"/>
    <mergeCell ref="D21:F22"/>
    <mergeCell ref="N26:T28"/>
    <mergeCell ref="A27:B27"/>
    <mergeCell ref="D27:F27"/>
    <mergeCell ref="I27:J27"/>
    <mergeCell ref="A28:B29"/>
    <mergeCell ref="D28:F29"/>
    <mergeCell ref="I28:J29"/>
    <mergeCell ref="I21:J22"/>
    <mergeCell ref="L21:L22"/>
    <mergeCell ref="A23:B23"/>
    <mergeCell ref="D23:F23"/>
    <mergeCell ref="I23:J23"/>
    <mergeCell ref="N23:T25"/>
    <mergeCell ref="A24:B24"/>
    <mergeCell ref="D24:F24"/>
    <mergeCell ref="I24:J24"/>
    <mergeCell ref="A25:B26"/>
    <mergeCell ref="L28:L29"/>
    <mergeCell ref="A30:B30"/>
    <mergeCell ref="D30:F30"/>
    <mergeCell ref="I30:J30"/>
    <mergeCell ref="A31:B31"/>
    <mergeCell ref="D31:F31"/>
    <mergeCell ref="I31:J31"/>
    <mergeCell ref="D25:F26"/>
    <mergeCell ref="I25:J26"/>
    <mergeCell ref="L25:L26"/>
    <mergeCell ref="P39:Q40"/>
    <mergeCell ref="R39:T40"/>
    <mergeCell ref="A40:H41"/>
    <mergeCell ref="I40:N41"/>
    <mergeCell ref="A32:C32"/>
    <mergeCell ref="D32:F32"/>
    <mergeCell ref="I32:J32"/>
    <mergeCell ref="P32:T32"/>
    <mergeCell ref="C34:N34"/>
    <mergeCell ref="P34:R35"/>
    <mergeCell ref="A35:I36"/>
    <mergeCell ref="L35:N36"/>
    <mergeCell ref="P36:Q38"/>
    <mergeCell ref="R36:T38"/>
    <mergeCell ref="A3:Q3"/>
    <mergeCell ref="A52:T52"/>
    <mergeCell ref="A53:T53"/>
    <mergeCell ref="Q57:S58"/>
    <mergeCell ref="A58:B58"/>
    <mergeCell ref="F58:G58"/>
    <mergeCell ref="K58:P58"/>
    <mergeCell ref="A46:N46"/>
    <mergeCell ref="O46:T46"/>
    <mergeCell ref="A47:T47"/>
    <mergeCell ref="A48:T48"/>
    <mergeCell ref="A49:T49"/>
    <mergeCell ref="A51:T51"/>
    <mergeCell ref="A43:F44"/>
    <mergeCell ref="K43:L43"/>
    <mergeCell ref="O43:T43"/>
    <mergeCell ref="I44:I45"/>
    <mergeCell ref="J44:J45"/>
    <mergeCell ref="K44:L45"/>
    <mergeCell ref="O45:T45"/>
    <mergeCell ref="A37:H37"/>
    <mergeCell ref="I37:N37"/>
    <mergeCell ref="A38:A39"/>
    <mergeCell ref="C38:N39"/>
  </mergeCells>
  <phoneticPr fontId="18"/>
  <pageMargins left="0.78740157480314965" right="0.59055118110236227" top="0.59055118110236227" bottom="0.39370078740157483" header="0.51181102362204722" footer="0.51181102362204722"/>
  <pageSetup paperSize="9" scale="91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16</xdr:col>
                    <xdr:colOff>127000</xdr:colOff>
                    <xdr:row>13</xdr:row>
                    <xdr:rowOff>76200</xdr:rowOff>
                  </from>
                  <to>
                    <xdr:col>17</xdr:col>
                    <xdr:colOff>361950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18</xdr:col>
                    <xdr:colOff>31750</xdr:colOff>
                    <xdr:row>13</xdr:row>
                    <xdr:rowOff>76200</xdr:rowOff>
                  </from>
                  <to>
                    <xdr:col>18</xdr:col>
                    <xdr:colOff>647700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DF5-AA28-4DE8-872D-F807C2093D24}">
  <dimension ref="B1:M406"/>
  <sheetViews>
    <sheetView view="pageBreakPreview" zoomScaleNormal="100" zoomScaleSheetLayoutView="100" workbookViewId="0">
      <selection activeCell="E10" sqref="E10"/>
    </sheetView>
  </sheetViews>
  <sheetFormatPr defaultRowHeight="16.399999999999999" customHeight="1"/>
  <cols>
    <col min="1" max="1" width="2.5" style="16" customWidth="1"/>
    <col min="2" max="2" width="7.25" style="16" customWidth="1"/>
    <col min="3" max="3" width="8.75" style="16" customWidth="1"/>
    <col min="4" max="4" width="2.08203125" style="16" customWidth="1"/>
    <col min="5" max="5" width="14" style="16" customWidth="1"/>
    <col min="6" max="6" width="12.58203125" style="16" customWidth="1"/>
    <col min="7" max="7" width="4.58203125" style="16" customWidth="1"/>
    <col min="8" max="8" width="6.58203125" style="16" customWidth="1"/>
    <col min="9" max="9" width="10.58203125" style="16" customWidth="1"/>
    <col min="10" max="10" width="8.5" style="16" customWidth="1"/>
    <col min="11" max="11" width="5.58203125" style="16" customWidth="1"/>
    <col min="12" max="12" width="7.75" style="16" customWidth="1"/>
    <col min="13" max="13" width="9.75" style="16" customWidth="1"/>
    <col min="14" max="256" width="9" style="16"/>
    <col min="257" max="257" width="2.5" style="16" customWidth="1"/>
    <col min="258" max="258" width="7.25" style="16" customWidth="1"/>
    <col min="259" max="259" width="8.75" style="16" customWidth="1"/>
    <col min="260" max="260" width="2.08203125" style="16" customWidth="1"/>
    <col min="261" max="261" width="14" style="16" customWidth="1"/>
    <col min="262" max="262" width="12.58203125" style="16" customWidth="1"/>
    <col min="263" max="263" width="4.58203125" style="16" customWidth="1"/>
    <col min="264" max="264" width="6.58203125" style="16" customWidth="1"/>
    <col min="265" max="265" width="10.58203125" style="16" customWidth="1"/>
    <col min="266" max="266" width="8.5" style="16" customWidth="1"/>
    <col min="267" max="267" width="5.58203125" style="16" customWidth="1"/>
    <col min="268" max="269" width="7.75" style="16" customWidth="1"/>
    <col min="270" max="512" width="9" style="16"/>
    <col min="513" max="513" width="2.5" style="16" customWidth="1"/>
    <col min="514" max="514" width="7.25" style="16" customWidth="1"/>
    <col min="515" max="515" width="8.75" style="16" customWidth="1"/>
    <col min="516" max="516" width="2.08203125" style="16" customWidth="1"/>
    <col min="517" max="517" width="14" style="16" customWidth="1"/>
    <col min="518" max="518" width="12.58203125" style="16" customWidth="1"/>
    <col min="519" max="519" width="4.58203125" style="16" customWidth="1"/>
    <col min="520" max="520" width="6.58203125" style="16" customWidth="1"/>
    <col min="521" max="521" width="10.58203125" style="16" customWidth="1"/>
    <col min="522" max="522" width="8.5" style="16" customWidth="1"/>
    <col min="523" max="523" width="5.58203125" style="16" customWidth="1"/>
    <col min="524" max="525" width="7.75" style="16" customWidth="1"/>
    <col min="526" max="768" width="9" style="16"/>
    <col min="769" max="769" width="2.5" style="16" customWidth="1"/>
    <col min="770" max="770" width="7.25" style="16" customWidth="1"/>
    <col min="771" max="771" width="8.75" style="16" customWidth="1"/>
    <col min="772" max="772" width="2.08203125" style="16" customWidth="1"/>
    <col min="773" max="773" width="14" style="16" customWidth="1"/>
    <col min="774" max="774" width="12.58203125" style="16" customWidth="1"/>
    <col min="775" max="775" width="4.58203125" style="16" customWidth="1"/>
    <col min="776" max="776" width="6.58203125" style="16" customWidth="1"/>
    <col min="777" max="777" width="10.58203125" style="16" customWidth="1"/>
    <col min="778" max="778" width="8.5" style="16" customWidth="1"/>
    <col min="779" max="779" width="5.58203125" style="16" customWidth="1"/>
    <col min="780" max="781" width="7.75" style="16" customWidth="1"/>
    <col min="782" max="1024" width="9" style="16"/>
    <col min="1025" max="1025" width="2.5" style="16" customWidth="1"/>
    <col min="1026" max="1026" width="7.25" style="16" customWidth="1"/>
    <col min="1027" max="1027" width="8.75" style="16" customWidth="1"/>
    <col min="1028" max="1028" width="2.08203125" style="16" customWidth="1"/>
    <col min="1029" max="1029" width="14" style="16" customWidth="1"/>
    <col min="1030" max="1030" width="12.58203125" style="16" customWidth="1"/>
    <col min="1031" max="1031" width="4.58203125" style="16" customWidth="1"/>
    <col min="1032" max="1032" width="6.58203125" style="16" customWidth="1"/>
    <col min="1033" max="1033" width="10.58203125" style="16" customWidth="1"/>
    <col min="1034" max="1034" width="8.5" style="16" customWidth="1"/>
    <col min="1035" max="1035" width="5.58203125" style="16" customWidth="1"/>
    <col min="1036" max="1037" width="7.75" style="16" customWidth="1"/>
    <col min="1038" max="1280" width="9" style="16"/>
    <col min="1281" max="1281" width="2.5" style="16" customWidth="1"/>
    <col min="1282" max="1282" width="7.25" style="16" customWidth="1"/>
    <col min="1283" max="1283" width="8.75" style="16" customWidth="1"/>
    <col min="1284" max="1284" width="2.08203125" style="16" customWidth="1"/>
    <col min="1285" max="1285" width="14" style="16" customWidth="1"/>
    <col min="1286" max="1286" width="12.58203125" style="16" customWidth="1"/>
    <col min="1287" max="1287" width="4.58203125" style="16" customWidth="1"/>
    <col min="1288" max="1288" width="6.58203125" style="16" customWidth="1"/>
    <col min="1289" max="1289" width="10.58203125" style="16" customWidth="1"/>
    <col min="1290" max="1290" width="8.5" style="16" customWidth="1"/>
    <col min="1291" max="1291" width="5.58203125" style="16" customWidth="1"/>
    <col min="1292" max="1293" width="7.75" style="16" customWidth="1"/>
    <col min="1294" max="1536" width="9" style="16"/>
    <col min="1537" max="1537" width="2.5" style="16" customWidth="1"/>
    <col min="1538" max="1538" width="7.25" style="16" customWidth="1"/>
    <col min="1539" max="1539" width="8.75" style="16" customWidth="1"/>
    <col min="1540" max="1540" width="2.08203125" style="16" customWidth="1"/>
    <col min="1541" max="1541" width="14" style="16" customWidth="1"/>
    <col min="1542" max="1542" width="12.58203125" style="16" customWidth="1"/>
    <col min="1543" max="1543" width="4.58203125" style="16" customWidth="1"/>
    <col min="1544" max="1544" width="6.58203125" style="16" customWidth="1"/>
    <col min="1545" max="1545" width="10.58203125" style="16" customWidth="1"/>
    <col min="1546" max="1546" width="8.5" style="16" customWidth="1"/>
    <col min="1547" max="1547" width="5.58203125" style="16" customWidth="1"/>
    <col min="1548" max="1549" width="7.75" style="16" customWidth="1"/>
    <col min="1550" max="1792" width="9" style="16"/>
    <col min="1793" max="1793" width="2.5" style="16" customWidth="1"/>
    <col min="1794" max="1794" width="7.25" style="16" customWidth="1"/>
    <col min="1795" max="1795" width="8.75" style="16" customWidth="1"/>
    <col min="1796" max="1796" width="2.08203125" style="16" customWidth="1"/>
    <col min="1797" max="1797" width="14" style="16" customWidth="1"/>
    <col min="1798" max="1798" width="12.58203125" style="16" customWidth="1"/>
    <col min="1799" max="1799" width="4.58203125" style="16" customWidth="1"/>
    <col min="1800" max="1800" width="6.58203125" style="16" customWidth="1"/>
    <col min="1801" max="1801" width="10.58203125" style="16" customWidth="1"/>
    <col min="1802" max="1802" width="8.5" style="16" customWidth="1"/>
    <col min="1803" max="1803" width="5.58203125" style="16" customWidth="1"/>
    <col min="1804" max="1805" width="7.75" style="16" customWidth="1"/>
    <col min="1806" max="2048" width="9" style="16"/>
    <col min="2049" max="2049" width="2.5" style="16" customWidth="1"/>
    <col min="2050" max="2050" width="7.25" style="16" customWidth="1"/>
    <col min="2051" max="2051" width="8.75" style="16" customWidth="1"/>
    <col min="2052" max="2052" width="2.08203125" style="16" customWidth="1"/>
    <col min="2053" max="2053" width="14" style="16" customWidth="1"/>
    <col min="2054" max="2054" width="12.58203125" style="16" customWidth="1"/>
    <col min="2055" max="2055" width="4.58203125" style="16" customWidth="1"/>
    <col min="2056" max="2056" width="6.58203125" style="16" customWidth="1"/>
    <col min="2057" max="2057" width="10.58203125" style="16" customWidth="1"/>
    <col min="2058" max="2058" width="8.5" style="16" customWidth="1"/>
    <col min="2059" max="2059" width="5.58203125" style="16" customWidth="1"/>
    <col min="2060" max="2061" width="7.75" style="16" customWidth="1"/>
    <col min="2062" max="2304" width="9" style="16"/>
    <col min="2305" max="2305" width="2.5" style="16" customWidth="1"/>
    <col min="2306" max="2306" width="7.25" style="16" customWidth="1"/>
    <col min="2307" max="2307" width="8.75" style="16" customWidth="1"/>
    <col min="2308" max="2308" width="2.08203125" style="16" customWidth="1"/>
    <col min="2309" max="2309" width="14" style="16" customWidth="1"/>
    <col min="2310" max="2310" width="12.58203125" style="16" customWidth="1"/>
    <col min="2311" max="2311" width="4.58203125" style="16" customWidth="1"/>
    <col min="2312" max="2312" width="6.58203125" style="16" customWidth="1"/>
    <col min="2313" max="2313" width="10.58203125" style="16" customWidth="1"/>
    <col min="2314" max="2314" width="8.5" style="16" customWidth="1"/>
    <col min="2315" max="2315" width="5.58203125" style="16" customWidth="1"/>
    <col min="2316" max="2317" width="7.75" style="16" customWidth="1"/>
    <col min="2318" max="2560" width="9" style="16"/>
    <col min="2561" max="2561" width="2.5" style="16" customWidth="1"/>
    <col min="2562" max="2562" width="7.25" style="16" customWidth="1"/>
    <col min="2563" max="2563" width="8.75" style="16" customWidth="1"/>
    <col min="2564" max="2564" width="2.08203125" style="16" customWidth="1"/>
    <col min="2565" max="2565" width="14" style="16" customWidth="1"/>
    <col min="2566" max="2566" width="12.58203125" style="16" customWidth="1"/>
    <col min="2567" max="2567" width="4.58203125" style="16" customWidth="1"/>
    <col min="2568" max="2568" width="6.58203125" style="16" customWidth="1"/>
    <col min="2569" max="2569" width="10.58203125" style="16" customWidth="1"/>
    <col min="2570" max="2570" width="8.5" style="16" customWidth="1"/>
    <col min="2571" max="2571" width="5.58203125" style="16" customWidth="1"/>
    <col min="2572" max="2573" width="7.75" style="16" customWidth="1"/>
    <col min="2574" max="2816" width="9" style="16"/>
    <col min="2817" max="2817" width="2.5" style="16" customWidth="1"/>
    <col min="2818" max="2818" width="7.25" style="16" customWidth="1"/>
    <col min="2819" max="2819" width="8.75" style="16" customWidth="1"/>
    <col min="2820" max="2820" width="2.08203125" style="16" customWidth="1"/>
    <col min="2821" max="2821" width="14" style="16" customWidth="1"/>
    <col min="2822" max="2822" width="12.58203125" style="16" customWidth="1"/>
    <col min="2823" max="2823" width="4.58203125" style="16" customWidth="1"/>
    <col min="2824" max="2824" width="6.58203125" style="16" customWidth="1"/>
    <col min="2825" max="2825" width="10.58203125" style="16" customWidth="1"/>
    <col min="2826" max="2826" width="8.5" style="16" customWidth="1"/>
    <col min="2827" max="2827" width="5.58203125" style="16" customWidth="1"/>
    <col min="2828" max="2829" width="7.75" style="16" customWidth="1"/>
    <col min="2830" max="3072" width="9" style="16"/>
    <col min="3073" max="3073" width="2.5" style="16" customWidth="1"/>
    <col min="3074" max="3074" width="7.25" style="16" customWidth="1"/>
    <col min="3075" max="3075" width="8.75" style="16" customWidth="1"/>
    <col min="3076" max="3076" width="2.08203125" style="16" customWidth="1"/>
    <col min="3077" max="3077" width="14" style="16" customWidth="1"/>
    <col min="3078" max="3078" width="12.58203125" style="16" customWidth="1"/>
    <col min="3079" max="3079" width="4.58203125" style="16" customWidth="1"/>
    <col min="3080" max="3080" width="6.58203125" style="16" customWidth="1"/>
    <col min="3081" max="3081" width="10.58203125" style="16" customWidth="1"/>
    <col min="3082" max="3082" width="8.5" style="16" customWidth="1"/>
    <col min="3083" max="3083" width="5.58203125" style="16" customWidth="1"/>
    <col min="3084" max="3085" width="7.75" style="16" customWidth="1"/>
    <col min="3086" max="3328" width="9" style="16"/>
    <col min="3329" max="3329" width="2.5" style="16" customWidth="1"/>
    <col min="3330" max="3330" width="7.25" style="16" customWidth="1"/>
    <col min="3331" max="3331" width="8.75" style="16" customWidth="1"/>
    <col min="3332" max="3332" width="2.08203125" style="16" customWidth="1"/>
    <col min="3333" max="3333" width="14" style="16" customWidth="1"/>
    <col min="3334" max="3334" width="12.58203125" style="16" customWidth="1"/>
    <col min="3335" max="3335" width="4.58203125" style="16" customWidth="1"/>
    <col min="3336" max="3336" width="6.58203125" style="16" customWidth="1"/>
    <col min="3337" max="3337" width="10.58203125" style="16" customWidth="1"/>
    <col min="3338" max="3338" width="8.5" style="16" customWidth="1"/>
    <col min="3339" max="3339" width="5.58203125" style="16" customWidth="1"/>
    <col min="3340" max="3341" width="7.75" style="16" customWidth="1"/>
    <col min="3342" max="3584" width="9" style="16"/>
    <col min="3585" max="3585" width="2.5" style="16" customWidth="1"/>
    <col min="3586" max="3586" width="7.25" style="16" customWidth="1"/>
    <col min="3587" max="3587" width="8.75" style="16" customWidth="1"/>
    <col min="3588" max="3588" width="2.08203125" style="16" customWidth="1"/>
    <col min="3589" max="3589" width="14" style="16" customWidth="1"/>
    <col min="3590" max="3590" width="12.58203125" style="16" customWidth="1"/>
    <col min="3591" max="3591" width="4.58203125" style="16" customWidth="1"/>
    <col min="3592" max="3592" width="6.58203125" style="16" customWidth="1"/>
    <col min="3593" max="3593" width="10.58203125" style="16" customWidth="1"/>
    <col min="3594" max="3594" width="8.5" style="16" customWidth="1"/>
    <col min="3595" max="3595" width="5.58203125" style="16" customWidth="1"/>
    <col min="3596" max="3597" width="7.75" style="16" customWidth="1"/>
    <col min="3598" max="3840" width="9" style="16"/>
    <col min="3841" max="3841" width="2.5" style="16" customWidth="1"/>
    <col min="3842" max="3842" width="7.25" style="16" customWidth="1"/>
    <col min="3843" max="3843" width="8.75" style="16" customWidth="1"/>
    <col min="3844" max="3844" width="2.08203125" style="16" customWidth="1"/>
    <col min="3845" max="3845" width="14" style="16" customWidth="1"/>
    <col min="3846" max="3846" width="12.58203125" style="16" customWidth="1"/>
    <col min="3847" max="3847" width="4.58203125" style="16" customWidth="1"/>
    <col min="3848" max="3848" width="6.58203125" style="16" customWidth="1"/>
    <col min="3849" max="3849" width="10.58203125" style="16" customWidth="1"/>
    <col min="3850" max="3850" width="8.5" style="16" customWidth="1"/>
    <col min="3851" max="3851" width="5.58203125" style="16" customWidth="1"/>
    <col min="3852" max="3853" width="7.75" style="16" customWidth="1"/>
    <col min="3854" max="4096" width="9" style="16"/>
    <col min="4097" max="4097" width="2.5" style="16" customWidth="1"/>
    <col min="4098" max="4098" width="7.25" style="16" customWidth="1"/>
    <col min="4099" max="4099" width="8.75" style="16" customWidth="1"/>
    <col min="4100" max="4100" width="2.08203125" style="16" customWidth="1"/>
    <col min="4101" max="4101" width="14" style="16" customWidth="1"/>
    <col min="4102" max="4102" width="12.58203125" style="16" customWidth="1"/>
    <col min="4103" max="4103" width="4.58203125" style="16" customWidth="1"/>
    <col min="4104" max="4104" width="6.58203125" style="16" customWidth="1"/>
    <col min="4105" max="4105" width="10.58203125" style="16" customWidth="1"/>
    <col min="4106" max="4106" width="8.5" style="16" customWidth="1"/>
    <col min="4107" max="4107" width="5.58203125" style="16" customWidth="1"/>
    <col min="4108" max="4109" width="7.75" style="16" customWidth="1"/>
    <col min="4110" max="4352" width="9" style="16"/>
    <col min="4353" max="4353" width="2.5" style="16" customWidth="1"/>
    <col min="4354" max="4354" width="7.25" style="16" customWidth="1"/>
    <col min="4355" max="4355" width="8.75" style="16" customWidth="1"/>
    <col min="4356" max="4356" width="2.08203125" style="16" customWidth="1"/>
    <col min="4357" max="4357" width="14" style="16" customWidth="1"/>
    <col min="4358" max="4358" width="12.58203125" style="16" customWidth="1"/>
    <col min="4359" max="4359" width="4.58203125" style="16" customWidth="1"/>
    <col min="4360" max="4360" width="6.58203125" style="16" customWidth="1"/>
    <col min="4361" max="4361" width="10.58203125" style="16" customWidth="1"/>
    <col min="4362" max="4362" width="8.5" style="16" customWidth="1"/>
    <col min="4363" max="4363" width="5.58203125" style="16" customWidth="1"/>
    <col min="4364" max="4365" width="7.75" style="16" customWidth="1"/>
    <col min="4366" max="4608" width="9" style="16"/>
    <col min="4609" max="4609" width="2.5" style="16" customWidth="1"/>
    <col min="4610" max="4610" width="7.25" style="16" customWidth="1"/>
    <col min="4611" max="4611" width="8.75" style="16" customWidth="1"/>
    <col min="4612" max="4612" width="2.08203125" style="16" customWidth="1"/>
    <col min="4613" max="4613" width="14" style="16" customWidth="1"/>
    <col min="4614" max="4614" width="12.58203125" style="16" customWidth="1"/>
    <col min="4615" max="4615" width="4.58203125" style="16" customWidth="1"/>
    <col min="4616" max="4616" width="6.58203125" style="16" customWidth="1"/>
    <col min="4617" max="4617" width="10.58203125" style="16" customWidth="1"/>
    <col min="4618" max="4618" width="8.5" style="16" customWidth="1"/>
    <col min="4619" max="4619" width="5.58203125" style="16" customWidth="1"/>
    <col min="4620" max="4621" width="7.75" style="16" customWidth="1"/>
    <col min="4622" max="4864" width="9" style="16"/>
    <col min="4865" max="4865" width="2.5" style="16" customWidth="1"/>
    <col min="4866" max="4866" width="7.25" style="16" customWidth="1"/>
    <col min="4867" max="4867" width="8.75" style="16" customWidth="1"/>
    <col min="4868" max="4868" width="2.08203125" style="16" customWidth="1"/>
    <col min="4869" max="4869" width="14" style="16" customWidth="1"/>
    <col min="4870" max="4870" width="12.58203125" style="16" customWidth="1"/>
    <col min="4871" max="4871" width="4.58203125" style="16" customWidth="1"/>
    <col min="4872" max="4872" width="6.58203125" style="16" customWidth="1"/>
    <col min="4873" max="4873" width="10.58203125" style="16" customWidth="1"/>
    <col min="4874" max="4874" width="8.5" style="16" customWidth="1"/>
    <col min="4875" max="4875" width="5.58203125" style="16" customWidth="1"/>
    <col min="4876" max="4877" width="7.75" style="16" customWidth="1"/>
    <col min="4878" max="5120" width="9" style="16"/>
    <col min="5121" max="5121" width="2.5" style="16" customWidth="1"/>
    <col min="5122" max="5122" width="7.25" style="16" customWidth="1"/>
    <col min="5123" max="5123" width="8.75" style="16" customWidth="1"/>
    <col min="5124" max="5124" width="2.08203125" style="16" customWidth="1"/>
    <col min="5125" max="5125" width="14" style="16" customWidth="1"/>
    <col min="5126" max="5126" width="12.58203125" style="16" customWidth="1"/>
    <col min="5127" max="5127" width="4.58203125" style="16" customWidth="1"/>
    <col min="5128" max="5128" width="6.58203125" style="16" customWidth="1"/>
    <col min="5129" max="5129" width="10.58203125" style="16" customWidth="1"/>
    <col min="5130" max="5130" width="8.5" style="16" customWidth="1"/>
    <col min="5131" max="5131" width="5.58203125" style="16" customWidth="1"/>
    <col min="5132" max="5133" width="7.75" style="16" customWidth="1"/>
    <col min="5134" max="5376" width="9" style="16"/>
    <col min="5377" max="5377" width="2.5" style="16" customWidth="1"/>
    <col min="5378" max="5378" width="7.25" style="16" customWidth="1"/>
    <col min="5379" max="5379" width="8.75" style="16" customWidth="1"/>
    <col min="5380" max="5380" width="2.08203125" style="16" customWidth="1"/>
    <col min="5381" max="5381" width="14" style="16" customWidth="1"/>
    <col min="5382" max="5382" width="12.58203125" style="16" customWidth="1"/>
    <col min="5383" max="5383" width="4.58203125" style="16" customWidth="1"/>
    <col min="5384" max="5384" width="6.58203125" style="16" customWidth="1"/>
    <col min="5385" max="5385" width="10.58203125" style="16" customWidth="1"/>
    <col min="5386" max="5386" width="8.5" style="16" customWidth="1"/>
    <col min="5387" max="5387" width="5.58203125" style="16" customWidth="1"/>
    <col min="5388" max="5389" width="7.75" style="16" customWidth="1"/>
    <col min="5390" max="5632" width="9" style="16"/>
    <col min="5633" max="5633" width="2.5" style="16" customWidth="1"/>
    <col min="5634" max="5634" width="7.25" style="16" customWidth="1"/>
    <col min="5635" max="5635" width="8.75" style="16" customWidth="1"/>
    <col min="5636" max="5636" width="2.08203125" style="16" customWidth="1"/>
    <col min="5637" max="5637" width="14" style="16" customWidth="1"/>
    <col min="5638" max="5638" width="12.58203125" style="16" customWidth="1"/>
    <col min="5639" max="5639" width="4.58203125" style="16" customWidth="1"/>
    <col min="5640" max="5640" width="6.58203125" style="16" customWidth="1"/>
    <col min="5641" max="5641" width="10.58203125" style="16" customWidth="1"/>
    <col min="5642" max="5642" width="8.5" style="16" customWidth="1"/>
    <col min="5643" max="5643" width="5.58203125" style="16" customWidth="1"/>
    <col min="5644" max="5645" width="7.75" style="16" customWidth="1"/>
    <col min="5646" max="5888" width="9" style="16"/>
    <col min="5889" max="5889" width="2.5" style="16" customWidth="1"/>
    <col min="5890" max="5890" width="7.25" style="16" customWidth="1"/>
    <col min="5891" max="5891" width="8.75" style="16" customWidth="1"/>
    <col min="5892" max="5892" width="2.08203125" style="16" customWidth="1"/>
    <col min="5893" max="5893" width="14" style="16" customWidth="1"/>
    <col min="5894" max="5894" width="12.58203125" style="16" customWidth="1"/>
    <col min="5895" max="5895" width="4.58203125" style="16" customWidth="1"/>
    <col min="5896" max="5896" width="6.58203125" style="16" customWidth="1"/>
    <col min="5897" max="5897" width="10.58203125" style="16" customWidth="1"/>
    <col min="5898" max="5898" width="8.5" style="16" customWidth="1"/>
    <col min="5899" max="5899" width="5.58203125" style="16" customWidth="1"/>
    <col min="5900" max="5901" width="7.75" style="16" customWidth="1"/>
    <col min="5902" max="6144" width="9" style="16"/>
    <col min="6145" max="6145" width="2.5" style="16" customWidth="1"/>
    <col min="6146" max="6146" width="7.25" style="16" customWidth="1"/>
    <col min="6147" max="6147" width="8.75" style="16" customWidth="1"/>
    <col min="6148" max="6148" width="2.08203125" style="16" customWidth="1"/>
    <col min="6149" max="6149" width="14" style="16" customWidth="1"/>
    <col min="6150" max="6150" width="12.58203125" style="16" customWidth="1"/>
    <col min="6151" max="6151" width="4.58203125" style="16" customWidth="1"/>
    <col min="6152" max="6152" width="6.58203125" style="16" customWidth="1"/>
    <col min="6153" max="6153" width="10.58203125" style="16" customWidth="1"/>
    <col min="6154" max="6154" width="8.5" style="16" customWidth="1"/>
    <col min="6155" max="6155" width="5.58203125" style="16" customWidth="1"/>
    <col min="6156" max="6157" width="7.75" style="16" customWidth="1"/>
    <col min="6158" max="6400" width="9" style="16"/>
    <col min="6401" max="6401" width="2.5" style="16" customWidth="1"/>
    <col min="6402" max="6402" width="7.25" style="16" customWidth="1"/>
    <col min="6403" max="6403" width="8.75" style="16" customWidth="1"/>
    <col min="6404" max="6404" width="2.08203125" style="16" customWidth="1"/>
    <col min="6405" max="6405" width="14" style="16" customWidth="1"/>
    <col min="6406" max="6406" width="12.58203125" style="16" customWidth="1"/>
    <col min="6407" max="6407" width="4.58203125" style="16" customWidth="1"/>
    <col min="6408" max="6408" width="6.58203125" style="16" customWidth="1"/>
    <col min="6409" max="6409" width="10.58203125" style="16" customWidth="1"/>
    <col min="6410" max="6410" width="8.5" style="16" customWidth="1"/>
    <col min="6411" max="6411" width="5.58203125" style="16" customWidth="1"/>
    <col min="6412" max="6413" width="7.75" style="16" customWidth="1"/>
    <col min="6414" max="6656" width="9" style="16"/>
    <col min="6657" max="6657" width="2.5" style="16" customWidth="1"/>
    <col min="6658" max="6658" width="7.25" style="16" customWidth="1"/>
    <col min="6659" max="6659" width="8.75" style="16" customWidth="1"/>
    <col min="6660" max="6660" width="2.08203125" style="16" customWidth="1"/>
    <col min="6661" max="6661" width="14" style="16" customWidth="1"/>
    <col min="6662" max="6662" width="12.58203125" style="16" customWidth="1"/>
    <col min="6663" max="6663" width="4.58203125" style="16" customWidth="1"/>
    <col min="6664" max="6664" width="6.58203125" style="16" customWidth="1"/>
    <col min="6665" max="6665" width="10.58203125" style="16" customWidth="1"/>
    <col min="6666" max="6666" width="8.5" style="16" customWidth="1"/>
    <col min="6667" max="6667" width="5.58203125" style="16" customWidth="1"/>
    <col min="6668" max="6669" width="7.75" style="16" customWidth="1"/>
    <col min="6670" max="6912" width="9" style="16"/>
    <col min="6913" max="6913" width="2.5" style="16" customWidth="1"/>
    <col min="6914" max="6914" width="7.25" style="16" customWidth="1"/>
    <col min="6915" max="6915" width="8.75" style="16" customWidth="1"/>
    <col min="6916" max="6916" width="2.08203125" style="16" customWidth="1"/>
    <col min="6917" max="6917" width="14" style="16" customWidth="1"/>
    <col min="6918" max="6918" width="12.58203125" style="16" customWidth="1"/>
    <col min="6919" max="6919" width="4.58203125" style="16" customWidth="1"/>
    <col min="6920" max="6920" width="6.58203125" style="16" customWidth="1"/>
    <col min="6921" max="6921" width="10.58203125" style="16" customWidth="1"/>
    <col min="6922" max="6922" width="8.5" style="16" customWidth="1"/>
    <col min="6923" max="6923" width="5.58203125" style="16" customWidth="1"/>
    <col min="6924" max="6925" width="7.75" style="16" customWidth="1"/>
    <col min="6926" max="7168" width="9" style="16"/>
    <col min="7169" max="7169" width="2.5" style="16" customWidth="1"/>
    <col min="7170" max="7170" width="7.25" style="16" customWidth="1"/>
    <col min="7171" max="7171" width="8.75" style="16" customWidth="1"/>
    <col min="7172" max="7172" width="2.08203125" style="16" customWidth="1"/>
    <col min="7173" max="7173" width="14" style="16" customWidth="1"/>
    <col min="7174" max="7174" width="12.58203125" style="16" customWidth="1"/>
    <col min="7175" max="7175" width="4.58203125" style="16" customWidth="1"/>
    <col min="7176" max="7176" width="6.58203125" style="16" customWidth="1"/>
    <col min="7177" max="7177" width="10.58203125" style="16" customWidth="1"/>
    <col min="7178" max="7178" width="8.5" style="16" customWidth="1"/>
    <col min="7179" max="7179" width="5.58203125" style="16" customWidth="1"/>
    <col min="7180" max="7181" width="7.75" style="16" customWidth="1"/>
    <col min="7182" max="7424" width="9" style="16"/>
    <col min="7425" max="7425" width="2.5" style="16" customWidth="1"/>
    <col min="7426" max="7426" width="7.25" style="16" customWidth="1"/>
    <col min="7427" max="7427" width="8.75" style="16" customWidth="1"/>
    <col min="7428" max="7428" width="2.08203125" style="16" customWidth="1"/>
    <col min="7429" max="7429" width="14" style="16" customWidth="1"/>
    <col min="7430" max="7430" width="12.58203125" style="16" customWidth="1"/>
    <col min="7431" max="7431" width="4.58203125" style="16" customWidth="1"/>
    <col min="7432" max="7432" width="6.58203125" style="16" customWidth="1"/>
    <col min="7433" max="7433" width="10.58203125" style="16" customWidth="1"/>
    <col min="7434" max="7434" width="8.5" style="16" customWidth="1"/>
    <col min="7435" max="7435" width="5.58203125" style="16" customWidth="1"/>
    <col min="7436" max="7437" width="7.75" style="16" customWidth="1"/>
    <col min="7438" max="7680" width="9" style="16"/>
    <col min="7681" max="7681" width="2.5" style="16" customWidth="1"/>
    <col min="7682" max="7682" width="7.25" style="16" customWidth="1"/>
    <col min="7683" max="7683" width="8.75" style="16" customWidth="1"/>
    <col min="7684" max="7684" width="2.08203125" style="16" customWidth="1"/>
    <col min="7685" max="7685" width="14" style="16" customWidth="1"/>
    <col min="7686" max="7686" width="12.58203125" style="16" customWidth="1"/>
    <col min="7687" max="7687" width="4.58203125" style="16" customWidth="1"/>
    <col min="7688" max="7688" width="6.58203125" style="16" customWidth="1"/>
    <col min="7689" max="7689" width="10.58203125" style="16" customWidth="1"/>
    <col min="7690" max="7690" width="8.5" style="16" customWidth="1"/>
    <col min="7691" max="7691" width="5.58203125" style="16" customWidth="1"/>
    <col min="7692" max="7693" width="7.75" style="16" customWidth="1"/>
    <col min="7694" max="7936" width="9" style="16"/>
    <col min="7937" max="7937" width="2.5" style="16" customWidth="1"/>
    <col min="7938" max="7938" width="7.25" style="16" customWidth="1"/>
    <col min="7939" max="7939" width="8.75" style="16" customWidth="1"/>
    <col min="7940" max="7940" width="2.08203125" style="16" customWidth="1"/>
    <col min="7941" max="7941" width="14" style="16" customWidth="1"/>
    <col min="7942" max="7942" width="12.58203125" style="16" customWidth="1"/>
    <col min="7943" max="7943" width="4.58203125" style="16" customWidth="1"/>
    <col min="7944" max="7944" width="6.58203125" style="16" customWidth="1"/>
    <col min="7945" max="7945" width="10.58203125" style="16" customWidth="1"/>
    <col min="7946" max="7946" width="8.5" style="16" customWidth="1"/>
    <col min="7947" max="7947" width="5.58203125" style="16" customWidth="1"/>
    <col min="7948" max="7949" width="7.75" style="16" customWidth="1"/>
    <col min="7950" max="8192" width="9" style="16"/>
    <col min="8193" max="8193" width="2.5" style="16" customWidth="1"/>
    <col min="8194" max="8194" width="7.25" style="16" customWidth="1"/>
    <col min="8195" max="8195" width="8.75" style="16" customWidth="1"/>
    <col min="8196" max="8196" width="2.08203125" style="16" customWidth="1"/>
    <col min="8197" max="8197" width="14" style="16" customWidth="1"/>
    <col min="8198" max="8198" width="12.58203125" style="16" customWidth="1"/>
    <col min="8199" max="8199" width="4.58203125" style="16" customWidth="1"/>
    <col min="8200" max="8200" width="6.58203125" style="16" customWidth="1"/>
    <col min="8201" max="8201" width="10.58203125" style="16" customWidth="1"/>
    <col min="8202" max="8202" width="8.5" style="16" customWidth="1"/>
    <col min="8203" max="8203" width="5.58203125" style="16" customWidth="1"/>
    <col min="8204" max="8205" width="7.75" style="16" customWidth="1"/>
    <col min="8206" max="8448" width="9" style="16"/>
    <col min="8449" max="8449" width="2.5" style="16" customWidth="1"/>
    <col min="8450" max="8450" width="7.25" style="16" customWidth="1"/>
    <col min="8451" max="8451" width="8.75" style="16" customWidth="1"/>
    <col min="8452" max="8452" width="2.08203125" style="16" customWidth="1"/>
    <col min="8453" max="8453" width="14" style="16" customWidth="1"/>
    <col min="8454" max="8454" width="12.58203125" style="16" customWidth="1"/>
    <col min="8455" max="8455" width="4.58203125" style="16" customWidth="1"/>
    <col min="8456" max="8456" width="6.58203125" style="16" customWidth="1"/>
    <col min="8457" max="8457" width="10.58203125" style="16" customWidth="1"/>
    <col min="8458" max="8458" width="8.5" style="16" customWidth="1"/>
    <col min="8459" max="8459" width="5.58203125" style="16" customWidth="1"/>
    <col min="8460" max="8461" width="7.75" style="16" customWidth="1"/>
    <col min="8462" max="8704" width="9" style="16"/>
    <col min="8705" max="8705" width="2.5" style="16" customWidth="1"/>
    <col min="8706" max="8706" width="7.25" style="16" customWidth="1"/>
    <col min="8707" max="8707" width="8.75" style="16" customWidth="1"/>
    <col min="8708" max="8708" width="2.08203125" style="16" customWidth="1"/>
    <col min="8709" max="8709" width="14" style="16" customWidth="1"/>
    <col min="8710" max="8710" width="12.58203125" style="16" customWidth="1"/>
    <col min="8711" max="8711" width="4.58203125" style="16" customWidth="1"/>
    <col min="8712" max="8712" width="6.58203125" style="16" customWidth="1"/>
    <col min="8713" max="8713" width="10.58203125" style="16" customWidth="1"/>
    <col min="8714" max="8714" width="8.5" style="16" customWidth="1"/>
    <col min="8715" max="8715" width="5.58203125" style="16" customWidth="1"/>
    <col min="8716" max="8717" width="7.75" style="16" customWidth="1"/>
    <col min="8718" max="8960" width="9" style="16"/>
    <col min="8961" max="8961" width="2.5" style="16" customWidth="1"/>
    <col min="8962" max="8962" width="7.25" style="16" customWidth="1"/>
    <col min="8963" max="8963" width="8.75" style="16" customWidth="1"/>
    <col min="8964" max="8964" width="2.08203125" style="16" customWidth="1"/>
    <col min="8965" max="8965" width="14" style="16" customWidth="1"/>
    <col min="8966" max="8966" width="12.58203125" style="16" customWidth="1"/>
    <col min="8967" max="8967" width="4.58203125" style="16" customWidth="1"/>
    <col min="8968" max="8968" width="6.58203125" style="16" customWidth="1"/>
    <col min="8969" max="8969" width="10.58203125" style="16" customWidth="1"/>
    <col min="8970" max="8970" width="8.5" style="16" customWidth="1"/>
    <col min="8971" max="8971" width="5.58203125" style="16" customWidth="1"/>
    <col min="8972" max="8973" width="7.75" style="16" customWidth="1"/>
    <col min="8974" max="9216" width="9" style="16"/>
    <col min="9217" max="9217" width="2.5" style="16" customWidth="1"/>
    <col min="9218" max="9218" width="7.25" style="16" customWidth="1"/>
    <col min="9219" max="9219" width="8.75" style="16" customWidth="1"/>
    <col min="9220" max="9220" width="2.08203125" style="16" customWidth="1"/>
    <col min="9221" max="9221" width="14" style="16" customWidth="1"/>
    <col min="9222" max="9222" width="12.58203125" style="16" customWidth="1"/>
    <col min="9223" max="9223" width="4.58203125" style="16" customWidth="1"/>
    <col min="9224" max="9224" width="6.58203125" style="16" customWidth="1"/>
    <col min="9225" max="9225" width="10.58203125" style="16" customWidth="1"/>
    <col min="9226" max="9226" width="8.5" style="16" customWidth="1"/>
    <col min="9227" max="9227" width="5.58203125" style="16" customWidth="1"/>
    <col min="9228" max="9229" width="7.75" style="16" customWidth="1"/>
    <col min="9230" max="9472" width="9" style="16"/>
    <col min="9473" max="9473" width="2.5" style="16" customWidth="1"/>
    <col min="9474" max="9474" width="7.25" style="16" customWidth="1"/>
    <col min="9475" max="9475" width="8.75" style="16" customWidth="1"/>
    <col min="9476" max="9476" width="2.08203125" style="16" customWidth="1"/>
    <col min="9477" max="9477" width="14" style="16" customWidth="1"/>
    <col min="9478" max="9478" width="12.58203125" style="16" customWidth="1"/>
    <col min="9479" max="9479" width="4.58203125" style="16" customWidth="1"/>
    <col min="9480" max="9480" width="6.58203125" style="16" customWidth="1"/>
    <col min="9481" max="9481" width="10.58203125" style="16" customWidth="1"/>
    <col min="9482" max="9482" width="8.5" style="16" customWidth="1"/>
    <col min="9483" max="9483" width="5.58203125" style="16" customWidth="1"/>
    <col min="9484" max="9485" width="7.75" style="16" customWidth="1"/>
    <col min="9486" max="9728" width="9" style="16"/>
    <col min="9729" max="9729" width="2.5" style="16" customWidth="1"/>
    <col min="9730" max="9730" width="7.25" style="16" customWidth="1"/>
    <col min="9731" max="9731" width="8.75" style="16" customWidth="1"/>
    <col min="9732" max="9732" width="2.08203125" style="16" customWidth="1"/>
    <col min="9733" max="9733" width="14" style="16" customWidth="1"/>
    <col min="9734" max="9734" width="12.58203125" style="16" customWidth="1"/>
    <col min="9735" max="9735" width="4.58203125" style="16" customWidth="1"/>
    <col min="9736" max="9736" width="6.58203125" style="16" customWidth="1"/>
    <col min="9737" max="9737" width="10.58203125" style="16" customWidth="1"/>
    <col min="9738" max="9738" width="8.5" style="16" customWidth="1"/>
    <col min="9739" max="9739" width="5.58203125" style="16" customWidth="1"/>
    <col min="9740" max="9741" width="7.75" style="16" customWidth="1"/>
    <col min="9742" max="9984" width="9" style="16"/>
    <col min="9985" max="9985" width="2.5" style="16" customWidth="1"/>
    <col min="9986" max="9986" width="7.25" style="16" customWidth="1"/>
    <col min="9987" max="9987" width="8.75" style="16" customWidth="1"/>
    <col min="9988" max="9988" width="2.08203125" style="16" customWidth="1"/>
    <col min="9989" max="9989" width="14" style="16" customWidth="1"/>
    <col min="9990" max="9990" width="12.58203125" style="16" customWidth="1"/>
    <col min="9991" max="9991" width="4.58203125" style="16" customWidth="1"/>
    <col min="9992" max="9992" width="6.58203125" style="16" customWidth="1"/>
    <col min="9993" max="9993" width="10.58203125" style="16" customWidth="1"/>
    <col min="9994" max="9994" width="8.5" style="16" customWidth="1"/>
    <col min="9995" max="9995" width="5.58203125" style="16" customWidth="1"/>
    <col min="9996" max="9997" width="7.75" style="16" customWidth="1"/>
    <col min="9998" max="10240" width="9" style="16"/>
    <col min="10241" max="10241" width="2.5" style="16" customWidth="1"/>
    <col min="10242" max="10242" width="7.25" style="16" customWidth="1"/>
    <col min="10243" max="10243" width="8.75" style="16" customWidth="1"/>
    <col min="10244" max="10244" width="2.08203125" style="16" customWidth="1"/>
    <col min="10245" max="10245" width="14" style="16" customWidth="1"/>
    <col min="10246" max="10246" width="12.58203125" style="16" customWidth="1"/>
    <col min="10247" max="10247" width="4.58203125" style="16" customWidth="1"/>
    <col min="10248" max="10248" width="6.58203125" style="16" customWidth="1"/>
    <col min="10249" max="10249" width="10.58203125" style="16" customWidth="1"/>
    <col min="10250" max="10250" width="8.5" style="16" customWidth="1"/>
    <col min="10251" max="10251" width="5.58203125" style="16" customWidth="1"/>
    <col min="10252" max="10253" width="7.75" style="16" customWidth="1"/>
    <col min="10254" max="10496" width="9" style="16"/>
    <col min="10497" max="10497" width="2.5" style="16" customWidth="1"/>
    <col min="10498" max="10498" width="7.25" style="16" customWidth="1"/>
    <col min="10499" max="10499" width="8.75" style="16" customWidth="1"/>
    <col min="10500" max="10500" width="2.08203125" style="16" customWidth="1"/>
    <col min="10501" max="10501" width="14" style="16" customWidth="1"/>
    <col min="10502" max="10502" width="12.58203125" style="16" customWidth="1"/>
    <col min="10503" max="10503" width="4.58203125" style="16" customWidth="1"/>
    <col min="10504" max="10504" width="6.58203125" style="16" customWidth="1"/>
    <col min="10505" max="10505" width="10.58203125" style="16" customWidth="1"/>
    <col min="10506" max="10506" width="8.5" style="16" customWidth="1"/>
    <col min="10507" max="10507" width="5.58203125" style="16" customWidth="1"/>
    <col min="10508" max="10509" width="7.75" style="16" customWidth="1"/>
    <col min="10510" max="10752" width="9" style="16"/>
    <col min="10753" max="10753" width="2.5" style="16" customWidth="1"/>
    <col min="10754" max="10754" width="7.25" style="16" customWidth="1"/>
    <col min="10755" max="10755" width="8.75" style="16" customWidth="1"/>
    <col min="10756" max="10756" width="2.08203125" style="16" customWidth="1"/>
    <col min="10757" max="10757" width="14" style="16" customWidth="1"/>
    <col min="10758" max="10758" width="12.58203125" style="16" customWidth="1"/>
    <col min="10759" max="10759" width="4.58203125" style="16" customWidth="1"/>
    <col min="10760" max="10760" width="6.58203125" style="16" customWidth="1"/>
    <col min="10761" max="10761" width="10.58203125" style="16" customWidth="1"/>
    <col min="10762" max="10762" width="8.5" style="16" customWidth="1"/>
    <col min="10763" max="10763" width="5.58203125" style="16" customWidth="1"/>
    <col min="10764" max="10765" width="7.75" style="16" customWidth="1"/>
    <col min="10766" max="11008" width="9" style="16"/>
    <col min="11009" max="11009" width="2.5" style="16" customWidth="1"/>
    <col min="11010" max="11010" width="7.25" style="16" customWidth="1"/>
    <col min="11011" max="11011" width="8.75" style="16" customWidth="1"/>
    <col min="11012" max="11012" width="2.08203125" style="16" customWidth="1"/>
    <col min="11013" max="11013" width="14" style="16" customWidth="1"/>
    <col min="11014" max="11014" width="12.58203125" style="16" customWidth="1"/>
    <col min="11015" max="11015" width="4.58203125" style="16" customWidth="1"/>
    <col min="11016" max="11016" width="6.58203125" style="16" customWidth="1"/>
    <col min="11017" max="11017" width="10.58203125" style="16" customWidth="1"/>
    <col min="11018" max="11018" width="8.5" style="16" customWidth="1"/>
    <col min="11019" max="11019" width="5.58203125" style="16" customWidth="1"/>
    <col min="11020" max="11021" width="7.75" style="16" customWidth="1"/>
    <col min="11022" max="11264" width="9" style="16"/>
    <col min="11265" max="11265" width="2.5" style="16" customWidth="1"/>
    <col min="11266" max="11266" width="7.25" style="16" customWidth="1"/>
    <col min="11267" max="11267" width="8.75" style="16" customWidth="1"/>
    <col min="11268" max="11268" width="2.08203125" style="16" customWidth="1"/>
    <col min="11269" max="11269" width="14" style="16" customWidth="1"/>
    <col min="11270" max="11270" width="12.58203125" style="16" customWidth="1"/>
    <col min="11271" max="11271" width="4.58203125" style="16" customWidth="1"/>
    <col min="11272" max="11272" width="6.58203125" style="16" customWidth="1"/>
    <col min="11273" max="11273" width="10.58203125" style="16" customWidth="1"/>
    <col min="11274" max="11274" width="8.5" style="16" customWidth="1"/>
    <col min="11275" max="11275" width="5.58203125" style="16" customWidth="1"/>
    <col min="11276" max="11277" width="7.75" style="16" customWidth="1"/>
    <col min="11278" max="11520" width="9" style="16"/>
    <col min="11521" max="11521" width="2.5" style="16" customWidth="1"/>
    <col min="11522" max="11522" width="7.25" style="16" customWidth="1"/>
    <col min="11523" max="11523" width="8.75" style="16" customWidth="1"/>
    <col min="11524" max="11524" width="2.08203125" style="16" customWidth="1"/>
    <col min="11525" max="11525" width="14" style="16" customWidth="1"/>
    <col min="11526" max="11526" width="12.58203125" style="16" customWidth="1"/>
    <col min="11527" max="11527" width="4.58203125" style="16" customWidth="1"/>
    <col min="11528" max="11528" width="6.58203125" style="16" customWidth="1"/>
    <col min="11529" max="11529" width="10.58203125" style="16" customWidth="1"/>
    <col min="11530" max="11530" width="8.5" style="16" customWidth="1"/>
    <col min="11531" max="11531" width="5.58203125" style="16" customWidth="1"/>
    <col min="11532" max="11533" width="7.75" style="16" customWidth="1"/>
    <col min="11534" max="11776" width="9" style="16"/>
    <col min="11777" max="11777" width="2.5" style="16" customWidth="1"/>
    <col min="11778" max="11778" width="7.25" style="16" customWidth="1"/>
    <col min="11779" max="11779" width="8.75" style="16" customWidth="1"/>
    <col min="11780" max="11780" width="2.08203125" style="16" customWidth="1"/>
    <col min="11781" max="11781" width="14" style="16" customWidth="1"/>
    <col min="11782" max="11782" width="12.58203125" style="16" customWidth="1"/>
    <col min="11783" max="11783" width="4.58203125" style="16" customWidth="1"/>
    <col min="11784" max="11784" width="6.58203125" style="16" customWidth="1"/>
    <col min="11785" max="11785" width="10.58203125" style="16" customWidth="1"/>
    <col min="11786" max="11786" width="8.5" style="16" customWidth="1"/>
    <col min="11787" max="11787" width="5.58203125" style="16" customWidth="1"/>
    <col min="11788" max="11789" width="7.75" style="16" customWidth="1"/>
    <col min="11790" max="12032" width="9" style="16"/>
    <col min="12033" max="12033" width="2.5" style="16" customWidth="1"/>
    <col min="12034" max="12034" width="7.25" style="16" customWidth="1"/>
    <col min="12035" max="12035" width="8.75" style="16" customWidth="1"/>
    <col min="12036" max="12036" width="2.08203125" style="16" customWidth="1"/>
    <col min="12037" max="12037" width="14" style="16" customWidth="1"/>
    <col min="12038" max="12038" width="12.58203125" style="16" customWidth="1"/>
    <col min="12039" max="12039" width="4.58203125" style="16" customWidth="1"/>
    <col min="12040" max="12040" width="6.58203125" style="16" customWidth="1"/>
    <col min="12041" max="12041" width="10.58203125" style="16" customWidth="1"/>
    <col min="12042" max="12042" width="8.5" style="16" customWidth="1"/>
    <col min="12043" max="12043" width="5.58203125" style="16" customWidth="1"/>
    <col min="12044" max="12045" width="7.75" style="16" customWidth="1"/>
    <col min="12046" max="12288" width="9" style="16"/>
    <col min="12289" max="12289" width="2.5" style="16" customWidth="1"/>
    <col min="12290" max="12290" width="7.25" style="16" customWidth="1"/>
    <col min="12291" max="12291" width="8.75" style="16" customWidth="1"/>
    <col min="12292" max="12292" width="2.08203125" style="16" customWidth="1"/>
    <col min="12293" max="12293" width="14" style="16" customWidth="1"/>
    <col min="12294" max="12294" width="12.58203125" style="16" customWidth="1"/>
    <col min="12295" max="12295" width="4.58203125" style="16" customWidth="1"/>
    <col min="12296" max="12296" width="6.58203125" style="16" customWidth="1"/>
    <col min="12297" max="12297" width="10.58203125" style="16" customWidth="1"/>
    <col min="12298" max="12298" width="8.5" style="16" customWidth="1"/>
    <col min="12299" max="12299" width="5.58203125" style="16" customWidth="1"/>
    <col min="12300" max="12301" width="7.75" style="16" customWidth="1"/>
    <col min="12302" max="12544" width="9" style="16"/>
    <col min="12545" max="12545" width="2.5" style="16" customWidth="1"/>
    <col min="12546" max="12546" width="7.25" style="16" customWidth="1"/>
    <col min="12547" max="12547" width="8.75" style="16" customWidth="1"/>
    <col min="12548" max="12548" width="2.08203125" style="16" customWidth="1"/>
    <col min="12549" max="12549" width="14" style="16" customWidth="1"/>
    <col min="12550" max="12550" width="12.58203125" style="16" customWidth="1"/>
    <col min="12551" max="12551" width="4.58203125" style="16" customWidth="1"/>
    <col min="12552" max="12552" width="6.58203125" style="16" customWidth="1"/>
    <col min="12553" max="12553" width="10.58203125" style="16" customWidth="1"/>
    <col min="12554" max="12554" width="8.5" style="16" customWidth="1"/>
    <col min="12555" max="12555" width="5.58203125" style="16" customWidth="1"/>
    <col min="12556" max="12557" width="7.75" style="16" customWidth="1"/>
    <col min="12558" max="12800" width="9" style="16"/>
    <col min="12801" max="12801" width="2.5" style="16" customWidth="1"/>
    <col min="12802" max="12802" width="7.25" style="16" customWidth="1"/>
    <col min="12803" max="12803" width="8.75" style="16" customWidth="1"/>
    <col min="12804" max="12804" width="2.08203125" style="16" customWidth="1"/>
    <col min="12805" max="12805" width="14" style="16" customWidth="1"/>
    <col min="12806" max="12806" width="12.58203125" style="16" customWidth="1"/>
    <col min="12807" max="12807" width="4.58203125" style="16" customWidth="1"/>
    <col min="12808" max="12808" width="6.58203125" style="16" customWidth="1"/>
    <col min="12809" max="12809" width="10.58203125" style="16" customWidth="1"/>
    <col min="12810" max="12810" width="8.5" style="16" customWidth="1"/>
    <col min="12811" max="12811" width="5.58203125" style="16" customWidth="1"/>
    <col min="12812" max="12813" width="7.75" style="16" customWidth="1"/>
    <col min="12814" max="13056" width="9" style="16"/>
    <col min="13057" max="13057" width="2.5" style="16" customWidth="1"/>
    <col min="13058" max="13058" width="7.25" style="16" customWidth="1"/>
    <col min="13059" max="13059" width="8.75" style="16" customWidth="1"/>
    <col min="13060" max="13060" width="2.08203125" style="16" customWidth="1"/>
    <col min="13061" max="13061" width="14" style="16" customWidth="1"/>
    <col min="13062" max="13062" width="12.58203125" style="16" customWidth="1"/>
    <col min="13063" max="13063" width="4.58203125" style="16" customWidth="1"/>
    <col min="13064" max="13064" width="6.58203125" style="16" customWidth="1"/>
    <col min="13065" max="13065" width="10.58203125" style="16" customWidth="1"/>
    <col min="13066" max="13066" width="8.5" style="16" customWidth="1"/>
    <col min="13067" max="13067" width="5.58203125" style="16" customWidth="1"/>
    <col min="13068" max="13069" width="7.75" style="16" customWidth="1"/>
    <col min="13070" max="13312" width="9" style="16"/>
    <col min="13313" max="13313" width="2.5" style="16" customWidth="1"/>
    <col min="13314" max="13314" width="7.25" style="16" customWidth="1"/>
    <col min="13315" max="13315" width="8.75" style="16" customWidth="1"/>
    <col min="13316" max="13316" width="2.08203125" style="16" customWidth="1"/>
    <col min="13317" max="13317" width="14" style="16" customWidth="1"/>
    <col min="13318" max="13318" width="12.58203125" style="16" customWidth="1"/>
    <col min="13319" max="13319" width="4.58203125" style="16" customWidth="1"/>
    <col min="13320" max="13320" width="6.58203125" style="16" customWidth="1"/>
    <col min="13321" max="13321" width="10.58203125" style="16" customWidth="1"/>
    <col min="13322" max="13322" width="8.5" style="16" customWidth="1"/>
    <col min="13323" max="13323" width="5.58203125" style="16" customWidth="1"/>
    <col min="13324" max="13325" width="7.75" style="16" customWidth="1"/>
    <col min="13326" max="13568" width="9" style="16"/>
    <col min="13569" max="13569" width="2.5" style="16" customWidth="1"/>
    <col min="13570" max="13570" width="7.25" style="16" customWidth="1"/>
    <col min="13571" max="13571" width="8.75" style="16" customWidth="1"/>
    <col min="13572" max="13572" width="2.08203125" style="16" customWidth="1"/>
    <col min="13573" max="13573" width="14" style="16" customWidth="1"/>
    <col min="13574" max="13574" width="12.58203125" style="16" customWidth="1"/>
    <col min="13575" max="13575" width="4.58203125" style="16" customWidth="1"/>
    <col min="13576" max="13576" width="6.58203125" style="16" customWidth="1"/>
    <col min="13577" max="13577" width="10.58203125" style="16" customWidth="1"/>
    <col min="13578" max="13578" width="8.5" style="16" customWidth="1"/>
    <col min="13579" max="13579" width="5.58203125" style="16" customWidth="1"/>
    <col min="13580" max="13581" width="7.75" style="16" customWidth="1"/>
    <col min="13582" max="13824" width="9" style="16"/>
    <col min="13825" max="13825" width="2.5" style="16" customWidth="1"/>
    <col min="13826" max="13826" width="7.25" style="16" customWidth="1"/>
    <col min="13827" max="13827" width="8.75" style="16" customWidth="1"/>
    <col min="13828" max="13828" width="2.08203125" style="16" customWidth="1"/>
    <col min="13829" max="13829" width="14" style="16" customWidth="1"/>
    <col min="13830" max="13830" width="12.58203125" style="16" customWidth="1"/>
    <col min="13831" max="13831" width="4.58203125" style="16" customWidth="1"/>
    <col min="13832" max="13832" width="6.58203125" style="16" customWidth="1"/>
    <col min="13833" max="13833" width="10.58203125" style="16" customWidth="1"/>
    <col min="13834" max="13834" width="8.5" style="16" customWidth="1"/>
    <col min="13835" max="13835" width="5.58203125" style="16" customWidth="1"/>
    <col min="13836" max="13837" width="7.75" style="16" customWidth="1"/>
    <col min="13838" max="14080" width="9" style="16"/>
    <col min="14081" max="14081" width="2.5" style="16" customWidth="1"/>
    <col min="14082" max="14082" width="7.25" style="16" customWidth="1"/>
    <col min="14083" max="14083" width="8.75" style="16" customWidth="1"/>
    <col min="14084" max="14084" width="2.08203125" style="16" customWidth="1"/>
    <col min="14085" max="14085" width="14" style="16" customWidth="1"/>
    <col min="14086" max="14086" width="12.58203125" style="16" customWidth="1"/>
    <col min="14087" max="14087" width="4.58203125" style="16" customWidth="1"/>
    <col min="14088" max="14088" width="6.58203125" style="16" customWidth="1"/>
    <col min="14089" max="14089" width="10.58203125" style="16" customWidth="1"/>
    <col min="14090" max="14090" width="8.5" style="16" customWidth="1"/>
    <col min="14091" max="14091" width="5.58203125" style="16" customWidth="1"/>
    <col min="14092" max="14093" width="7.75" style="16" customWidth="1"/>
    <col min="14094" max="14336" width="9" style="16"/>
    <col min="14337" max="14337" width="2.5" style="16" customWidth="1"/>
    <col min="14338" max="14338" width="7.25" style="16" customWidth="1"/>
    <col min="14339" max="14339" width="8.75" style="16" customWidth="1"/>
    <col min="14340" max="14340" width="2.08203125" style="16" customWidth="1"/>
    <col min="14341" max="14341" width="14" style="16" customWidth="1"/>
    <col min="14342" max="14342" width="12.58203125" style="16" customWidth="1"/>
    <col min="14343" max="14343" width="4.58203125" style="16" customWidth="1"/>
    <col min="14344" max="14344" width="6.58203125" style="16" customWidth="1"/>
    <col min="14345" max="14345" width="10.58203125" style="16" customWidth="1"/>
    <col min="14346" max="14346" width="8.5" style="16" customWidth="1"/>
    <col min="14347" max="14347" width="5.58203125" style="16" customWidth="1"/>
    <col min="14348" max="14349" width="7.75" style="16" customWidth="1"/>
    <col min="14350" max="14592" width="9" style="16"/>
    <col min="14593" max="14593" width="2.5" style="16" customWidth="1"/>
    <col min="14594" max="14594" width="7.25" style="16" customWidth="1"/>
    <col min="14595" max="14595" width="8.75" style="16" customWidth="1"/>
    <col min="14596" max="14596" width="2.08203125" style="16" customWidth="1"/>
    <col min="14597" max="14597" width="14" style="16" customWidth="1"/>
    <col min="14598" max="14598" width="12.58203125" style="16" customWidth="1"/>
    <col min="14599" max="14599" width="4.58203125" style="16" customWidth="1"/>
    <col min="14600" max="14600" width="6.58203125" style="16" customWidth="1"/>
    <col min="14601" max="14601" width="10.58203125" style="16" customWidth="1"/>
    <col min="14602" max="14602" width="8.5" style="16" customWidth="1"/>
    <col min="14603" max="14603" width="5.58203125" style="16" customWidth="1"/>
    <col min="14604" max="14605" width="7.75" style="16" customWidth="1"/>
    <col min="14606" max="14848" width="9" style="16"/>
    <col min="14849" max="14849" width="2.5" style="16" customWidth="1"/>
    <col min="14850" max="14850" width="7.25" style="16" customWidth="1"/>
    <col min="14851" max="14851" width="8.75" style="16" customWidth="1"/>
    <col min="14852" max="14852" width="2.08203125" style="16" customWidth="1"/>
    <col min="14853" max="14853" width="14" style="16" customWidth="1"/>
    <col min="14854" max="14854" width="12.58203125" style="16" customWidth="1"/>
    <col min="14855" max="14855" width="4.58203125" style="16" customWidth="1"/>
    <col min="14856" max="14856" width="6.58203125" style="16" customWidth="1"/>
    <col min="14857" max="14857" width="10.58203125" style="16" customWidth="1"/>
    <col min="14858" max="14858" width="8.5" style="16" customWidth="1"/>
    <col min="14859" max="14859" width="5.58203125" style="16" customWidth="1"/>
    <col min="14860" max="14861" width="7.75" style="16" customWidth="1"/>
    <col min="14862" max="15104" width="9" style="16"/>
    <col min="15105" max="15105" width="2.5" style="16" customWidth="1"/>
    <col min="15106" max="15106" width="7.25" style="16" customWidth="1"/>
    <col min="15107" max="15107" width="8.75" style="16" customWidth="1"/>
    <col min="15108" max="15108" width="2.08203125" style="16" customWidth="1"/>
    <col min="15109" max="15109" width="14" style="16" customWidth="1"/>
    <col min="15110" max="15110" width="12.58203125" style="16" customWidth="1"/>
    <col min="15111" max="15111" width="4.58203125" style="16" customWidth="1"/>
    <col min="15112" max="15112" width="6.58203125" style="16" customWidth="1"/>
    <col min="15113" max="15113" width="10.58203125" style="16" customWidth="1"/>
    <col min="15114" max="15114" width="8.5" style="16" customWidth="1"/>
    <col min="15115" max="15115" width="5.58203125" style="16" customWidth="1"/>
    <col min="15116" max="15117" width="7.75" style="16" customWidth="1"/>
    <col min="15118" max="15360" width="9" style="16"/>
    <col min="15361" max="15361" width="2.5" style="16" customWidth="1"/>
    <col min="15362" max="15362" width="7.25" style="16" customWidth="1"/>
    <col min="15363" max="15363" width="8.75" style="16" customWidth="1"/>
    <col min="15364" max="15364" width="2.08203125" style="16" customWidth="1"/>
    <col min="15365" max="15365" width="14" style="16" customWidth="1"/>
    <col min="15366" max="15366" width="12.58203125" style="16" customWidth="1"/>
    <col min="15367" max="15367" width="4.58203125" style="16" customWidth="1"/>
    <col min="15368" max="15368" width="6.58203125" style="16" customWidth="1"/>
    <col min="15369" max="15369" width="10.58203125" style="16" customWidth="1"/>
    <col min="15370" max="15370" width="8.5" style="16" customWidth="1"/>
    <col min="15371" max="15371" width="5.58203125" style="16" customWidth="1"/>
    <col min="15372" max="15373" width="7.75" style="16" customWidth="1"/>
    <col min="15374" max="15616" width="9" style="16"/>
    <col min="15617" max="15617" width="2.5" style="16" customWidth="1"/>
    <col min="15618" max="15618" width="7.25" style="16" customWidth="1"/>
    <col min="15619" max="15619" width="8.75" style="16" customWidth="1"/>
    <col min="15620" max="15620" width="2.08203125" style="16" customWidth="1"/>
    <col min="15621" max="15621" width="14" style="16" customWidth="1"/>
    <col min="15622" max="15622" width="12.58203125" style="16" customWidth="1"/>
    <col min="15623" max="15623" width="4.58203125" style="16" customWidth="1"/>
    <col min="15624" max="15624" width="6.58203125" style="16" customWidth="1"/>
    <col min="15625" max="15625" width="10.58203125" style="16" customWidth="1"/>
    <col min="15626" max="15626" width="8.5" style="16" customWidth="1"/>
    <col min="15627" max="15627" width="5.58203125" style="16" customWidth="1"/>
    <col min="15628" max="15629" width="7.75" style="16" customWidth="1"/>
    <col min="15630" max="15872" width="9" style="16"/>
    <col min="15873" max="15873" width="2.5" style="16" customWidth="1"/>
    <col min="15874" max="15874" width="7.25" style="16" customWidth="1"/>
    <col min="15875" max="15875" width="8.75" style="16" customWidth="1"/>
    <col min="15876" max="15876" width="2.08203125" style="16" customWidth="1"/>
    <col min="15877" max="15877" width="14" style="16" customWidth="1"/>
    <col min="15878" max="15878" width="12.58203125" style="16" customWidth="1"/>
    <col min="15879" max="15879" width="4.58203125" style="16" customWidth="1"/>
    <col min="15880" max="15880" width="6.58203125" style="16" customWidth="1"/>
    <col min="15881" max="15881" width="10.58203125" style="16" customWidth="1"/>
    <col min="15882" max="15882" width="8.5" style="16" customWidth="1"/>
    <col min="15883" max="15883" width="5.58203125" style="16" customWidth="1"/>
    <col min="15884" max="15885" width="7.75" style="16" customWidth="1"/>
    <col min="15886" max="16128" width="9" style="16"/>
    <col min="16129" max="16129" width="2.5" style="16" customWidth="1"/>
    <col min="16130" max="16130" width="7.25" style="16" customWidth="1"/>
    <col min="16131" max="16131" width="8.75" style="16" customWidth="1"/>
    <col min="16132" max="16132" width="2.08203125" style="16" customWidth="1"/>
    <col min="16133" max="16133" width="14" style="16" customWidth="1"/>
    <col min="16134" max="16134" width="12.58203125" style="16" customWidth="1"/>
    <col min="16135" max="16135" width="4.58203125" style="16" customWidth="1"/>
    <col min="16136" max="16136" width="6.58203125" style="16" customWidth="1"/>
    <col min="16137" max="16137" width="10.58203125" style="16" customWidth="1"/>
    <col min="16138" max="16138" width="8.5" style="16" customWidth="1"/>
    <col min="16139" max="16139" width="5.58203125" style="16" customWidth="1"/>
    <col min="16140" max="16141" width="7.75" style="16" customWidth="1"/>
    <col min="16142" max="16384" width="9" style="16"/>
  </cols>
  <sheetData>
    <row r="1" spans="2:13" ht="19.5" customHeight="1">
      <c r="B1" s="10"/>
      <c r="C1" s="10"/>
      <c r="D1" s="11"/>
      <c r="E1" s="12"/>
      <c r="F1" s="12"/>
      <c r="G1" s="13"/>
      <c r="H1" s="10"/>
      <c r="I1" s="14"/>
      <c r="J1" s="11"/>
      <c r="K1" s="15"/>
      <c r="L1" s="11"/>
    </row>
    <row r="2" spans="2:13" ht="20.25" customHeight="1">
      <c r="B2" s="373" t="s">
        <v>76</v>
      </c>
      <c r="C2" s="373"/>
      <c r="D2" s="373"/>
      <c r="E2" s="373"/>
      <c r="G2" s="374" t="s">
        <v>77</v>
      </c>
      <c r="H2" s="374"/>
      <c r="I2" s="17" t="s">
        <v>120</v>
      </c>
      <c r="J2" s="375" t="s">
        <v>121</v>
      </c>
      <c r="K2" s="375"/>
      <c r="L2" s="375"/>
      <c r="M2" s="18" t="s">
        <v>78</v>
      </c>
    </row>
    <row r="3" spans="2:13" ht="18" customHeight="1">
      <c r="B3" s="365" t="s">
        <v>79</v>
      </c>
      <c r="C3" s="365"/>
      <c r="E3" s="41">
        <f>ログ!$N$2</f>
        <v>0</v>
      </c>
      <c r="F3" s="20" t="s">
        <v>80</v>
      </c>
      <c r="G3" s="366" t="s">
        <v>81</v>
      </c>
      <c r="H3" s="366"/>
      <c r="I3" s="22" t="s">
        <v>82</v>
      </c>
      <c r="J3" s="367" t="s">
        <v>83</v>
      </c>
      <c r="K3" s="365"/>
      <c r="L3" s="365"/>
      <c r="M3" s="21" t="s">
        <v>112</v>
      </c>
    </row>
    <row r="4" spans="2:13" ht="3" customHeight="1">
      <c r="B4" s="19"/>
      <c r="C4" s="19"/>
      <c r="G4" s="16" t="s">
        <v>84</v>
      </c>
      <c r="J4" s="18"/>
      <c r="K4" s="19"/>
      <c r="L4" s="19"/>
    </row>
    <row r="5" spans="2:13" ht="15" customHeight="1">
      <c r="B5" s="44" t="s">
        <v>85</v>
      </c>
      <c r="C5" s="45"/>
      <c r="D5" s="46"/>
      <c r="E5" s="47" t="s">
        <v>86</v>
      </c>
      <c r="F5" s="379" t="s">
        <v>87</v>
      </c>
      <c r="G5" s="380"/>
      <c r="H5" s="380"/>
      <c r="I5" s="381"/>
      <c r="J5" s="48" t="s">
        <v>88</v>
      </c>
      <c r="K5" s="49" t="s">
        <v>89</v>
      </c>
      <c r="L5" s="48" t="s">
        <v>90</v>
      </c>
      <c r="M5" s="50" t="s">
        <v>91</v>
      </c>
    </row>
    <row r="6" spans="2:13" ht="15" customHeight="1">
      <c r="B6" s="51" t="s">
        <v>92</v>
      </c>
      <c r="C6" s="52"/>
      <c r="D6" s="42"/>
      <c r="E6" s="43" t="s">
        <v>93</v>
      </c>
      <c r="F6" s="382" t="s">
        <v>94</v>
      </c>
      <c r="G6" s="383"/>
      <c r="H6" s="382" t="s">
        <v>95</v>
      </c>
      <c r="I6" s="382"/>
      <c r="J6" s="53" t="s">
        <v>96</v>
      </c>
      <c r="K6" s="54" t="s">
        <v>7</v>
      </c>
      <c r="L6" s="55" t="s">
        <v>97</v>
      </c>
      <c r="M6" s="56" t="s">
        <v>98</v>
      </c>
    </row>
    <row r="7" spans="2:13" ht="15" customHeight="1">
      <c r="B7" s="155" t="str">
        <f>IFERROR(IF(ログ!C10&lt;&gt;"",ログ!C10,""),"削除")</f>
        <v/>
      </c>
      <c r="C7" s="57" t="str">
        <f>IFERROR(IF(ログ!D10&lt;&gt;"",ログ!D10,""),"")</f>
        <v/>
      </c>
      <c r="D7" s="58"/>
      <c r="E7" s="58" t="str">
        <f>IFERROR(IF(ログ!B10&lt;&gt;"",ログ!B10,""),"")</f>
        <v/>
      </c>
      <c r="F7" s="364" t="str">
        <f>IFERROR(IF(ログ!E10&lt;&gt;"",ログ!E10,""),"")</f>
        <v/>
      </c>
      <c r="G7" s="362"/>
      <c r="H7" s="364" t="str">
        <f>IFERROR(IF(ログ!F10&lt;&gt;"",ログ!F10,""),"")</f>
        <v/>
      </c>
      <c r="I7" s="362"/>
      <c r="J7" s="59"/>
      <c r="K7" s="60" t="str">
        <f>IFERROR(IF(ログ!#REF!&lt;&gt;"",ログ!#REF!,""),"")</f>
        <v/>
      </c>
      <c r="L7" s="61" t="str">
        <f>IFERROR(IF(ログ!C10&lt;&gt;"",ログ!$O$3,""),"")</f>
        <v/>
      </c>
      <c r="M7" s="62" t="str">
        <f>IFERROR(IF(ログ!#REF!&lt;&gt;"",ログ!#REF!,""),"")</f>
        <v/>
      </c>
    </row>
    <row r="8" spans="2:13" ht="15" customHeight="1">
      <c r="B8" s="156" t="str">
        <f>IFERROR(IF(ログ!C11&lt;&gt;"",ログ!C11,""),"削除")</f>
        <v/>
      </c>
      <c r="C8" s="88" t="str">
        <f>IFERROR(IF(ログ!D11&lt;&gt;"",ログ!D11,""),"")</f>
        <v/>
      </c>
      <c r="D8" s="86"/>
      <c r="E8" s="86" t="str">
        <f>IFERROR(IF(ログ!B11&lt;&gt;"",ログ!B11,""),"")</f>
        <v/>
      </c>
      <c r="F8" s="376" t="str">
        <f>IFERROR(IF(ログ!E11&lt;&gt;"",ログ!E11,""),"")</f>
        <v/>
      </c>
      <c r="G8" s="378"/>
      <c r="H8" s="376" t="str">
        <f>IFERROR(IF(ログ!F11&lt;&gt;"",ログ!F11,""),"")</f>
        <v/>
      </c>
      <c r="I8" s="378"/>
      <c r="J8" s="70"/>
      <c r="K8" s="71" t="str">
        <f>IFERROR(IF(ログ!S10&lt;&gt;"",ログ!S10,""),"")</f>
        <v/>
      </c>
      <c r="L8" s="149"/>
      <c r="M8" s="73" t="str">
        <f>IFERROR(IF(ログ!T11&lt;&gt;"",ログ!T11,""),"")</f>
        <v/>
      </c>
    </row>
    <row r="9" spans="2:13" ht="15" customHeight="1">
      <c r="B9" s="157" t="str">
        <f>IFERROR(IF(ログ!C12&lt;&gt;"",ログ!C12,""),"削除")</f>
        <v/>
      </c>
      <c r="C9" s="84" t="str">
        <f>IFERROR(IF(ログ!D12&lt;&gt;"",ログ!D12,""),"")</f>
        <v/>
      </c>
      <c r="D9" s="85"/>
      <c r="E9" s="85" t="str">
        <f>IFERROR(IF(ログ!B12&lt;&gt;"",ログ!B12,""),"")</f>
        <v/>
      </c>
      <c r="F9" s="376" t="str">
        <f>IFERROR(IF(ログ!E12&lt;&gt;"",ログ!E12,""),"")</f>
        <v/>
      </c>
      <c r="G9" s="351"/>
      <c r="H9" s="376" t="str">
        <f>IFERROR(IF(ログ!F12&lt;&gt;"",ログ!F12,""),"")</f>
        <v/>
      </c>
      <c r="I9" s="351"/>
      <c r="J9" s="65"/>
      <c r="K9" s="66" t="str">
        <f>IFERROR(IF(ログ!S11&lt;&gt;"",ログ!S11,""),"")</f>
        <v/>
      </c>
      <c r="L9" s="67"/>
      <c r="M9" s="68" t="str">
        <f>IFERROR(IF(ログ!T12&lt;&gt;"",ログ!T12,""),"")</f>
        <v/>
      </c>
    </row>
    <row r="10" spans="2:13" ht="15" customHeight="1">
      <c r="B10" s="157" t="str">
        <f>IFERROR(IF(ログ!C13&lt;&gt;"",ログ!C13,""),"削除")</f>
        <v/>
      </c>
      <c r="C10" s="84" t="str">
        <f>IFERROR(IF(ログ!D13&lt;&gt;"",ログ!D13,""),"")</f>
        <v/>
      </c>
      <c r="D10" s="85"/>
      <c r="E10" s="85" t="str">
        <f>IFERROR(IF(ログ!B13&lt;&gt;"",ログ!B13,""),"")</f>
        <v/>
      </c>
      <c r="F10" s="376" t="str">
        <f>IFERROR(IF(ログ!E13&lt;&gt;"",ログ!E13,""),"")</f>
        <v/>
      </c>
      <c r="G10" s="351"/>
      <c r="H10" s="376" t="str">
        <f>IFERROR(IF(ログ!F13&lt;&gt;"",ログ!F13,""),"")</f>
        <v/>
      </c>
      <c r="I10" s="351"/>
      <c r="J10" s="65"/>
      <c r="K10" s="66" t="str">
        <f>IFERROR(IF(ログ!S12&lt;&gt;"",ログ!S12,""),"")</f>
        <v/>
      </c>
      <c r="L10" s="67"/>
      <c r="M10" s="68" t="str">
        <f>IFERROR(IF(ログ!T13&lt;&gt;"",ログ!T13,""),"")</f>
        <v/>
      </c>
    </row>
    <row r="11" spans="2:13" ht="15" customHeight="1">
      <c r="B11" s="157" t="str">
        <f>IFERROR(IF(ログ!C14&lt;&gt;"",ログ!C14,""),"削除")</f>
        <v/>
      </c>
      <c r="C11" s="84" t="str">
        <f>IFERROR(IF(ログ!D14&lt;&gt;"",ログ!D14,""),"")</f>
        <v/>
      </c>
      <c r="D11" s="85"/>
      <c r="E11" s="85" t="str">
        <f>IFERROR(IF(ログ!B14&lt;&gt;"",ログ!B14,""),"")</f>
        <v/>
      </c>
      <c r="F11" s="376" t="str">
        <f>IFERROR(IF(ログ!E14&lt;&gt;"",ログ!E14,""),"")</f>
        <v/>
      </c>
      <c r="G11" s="351"/>
      <c r="H11" s="376" t="str">
        <f>IFERROR(IF(ログ!F14&lt;&gt;"",ログ!F14,""),"")</f>
        <v/>
      </c>
      <c r="I11" s="351"/>
      <c r="J11" s="65"/>
      <c r="K11" s="66" t="str">
        <f>IFERROR(IF(ログ!S13&lt;&gt;"",ログ!S13,""),"")</f>
        <v/>
      </c>
      <c r="L11" s="67"/>
      <c r="M11" s="68" t="str">
        <f>IFERROR(IF(ログ!T14&lt;&gt;"",ログ!T14,""),"")</f>
        <v/>
      </c>
    </row>
    <row r="12" spans="2:13" ht="15" customHeight="1">
      <c r="B12" s="157" t="str">
        <f>IFERROR(IF(ログ!C15&lt;&gt;"",ログ!C15,""),"削除")</f>
        <v/>
      </c>
      <c r="C12" s="84" t="str">
        <f>IFERROR(IF(ログ!D15&lt;&gt;"",ログ!D15,""),"")</f>
        <v/>
      </c>
      <c r="D12" s="85"/>
      <c r="E12" s="85" t="str">
        <f>IFERROR(IF(ログ!B15&lt;&gt;"",ログ!B15,""),"")</f>
        <v/>
      </c>
      <c r="F12" s="376" t="str">
        <f>IFERROR(IF(ログ!E15&lt;&gt;"",ログ!E15,""),"")</f>
        <v/>
      </c>
      <c r="G12" s="351"/>
      <c r="H12" s="376" t="str">
        <f>IFERROR(IF(ログ!F15&lt;&gt;"",ログ!F15,""),"")</f>
        <v/>
      </c>
      <c r="I12" s="351"/>
      <c r="J12" s="65"/>
      <c r="K12" s="66" t="str">
        <f>IFERROR(IF(ログ!S14&lt;&gt;"",ログ!S14,""),"")</f>
        <v/>
      </c>
      <c r="L12" s="67"/>
      <c r="M12" s="68" t="str">
        <f>IFERROR(IF(ログ!T15&lt;&gt;"",ログ!T15,""),"")</f>
        <v/>
      </c>
    </row>
    <row r="13" spans="2:13" ht="15" customHeight="1">
      <c r="B13" s="157" t="str">
        <f>IFERROR(IF(ログ!C16&lt;&gt;"",ログ!C16,""),"削除")</f>
        <v/>
      </c>
      <c r="C13" s="84" t="str">
        <f>IFERROR(IF(ログ!D16&lt;&gt;"",ログ!D16,""),"")</f>
        <v/>
      </c>
      <c r="D13" s="86"/>
      <c r="E13" s="86" t="str">
        <f>IFERROR(IF(ログ!B16&lt;&gt;"",ログ!B16,""),"")</f>
        <v/>
      </c>
      <c r="F13" s="376" t="str">
        <f>IFERROR(IF(ログ!E16&lt;&gt;"",ログ!E16,""),"")</f>
        <v/>
      </c>
      <c r="G13" s="351"/>
      <c r="H13" s="376" t="str">
        <f>IFERROR(IF(ログ!F16&lt;&gt;"",ログ!F16,""),"")</f>
        <v/>
      </c>
      <c r="I13" s="351"/>
      <c r="J13" s="65"/>
      <c r="K13" s="66" t="str">
        <f>IFERROR(IF(ログ!S15&lt;&gt;"",ログ!S15,""),"")</f>
        <v/>
      </c>
      <c r="L13" s="67"/>
      <c r="M13" s="68" t="str">
        <f>IFERROR(IF(ログ!T16&lt;&gt;"",ログ!T16,""),"")</f>
        <v/>
      </c>
    </row>
    <row r="14" spans="2:13" ht="15" customHeight="1">
      <c r="B14" s="156" t="str">
        <f>IFERROR(IF(ログ!C17&lt;&gt;"",ログ!C17,""),"削除")</f>
        <v/>
      </c>
      <c r="C14" s="84" t="str">
        <f>IFERROR(IF(ログ!D17&lt;&gt;"",ログ!D17,""),"")</f>
        <v/>
      </c>
      <c r="D14" s="86"/>
      <c r="E14" s="86" t="str">
        <f>IFERROR(IF(ログ!B17&lt;&gt;"",ログ!B17,""),"")</f>
        <v/>
      </c>
      <c r="F14" s="376" t="str">
        <f>IFERROR(IF(ログ!E17&lt;&gt;"",ログ!E17,""),"")</f>
        <v/>
      </c>
      <c r="G14" s="351"/>
      <c r="H14" s="376" t="str">
        <f>IFERROR(IF(ログ!F17&lt;&gt;"",ログ!F17,""),"")</f>
        <v/>
      </c>
      <c r="I14" s="351"/>
      <c r="J14" s="70"/>
      <c r="K14" s="71" t="str">
        <f>IFERROR(IF(ログ!S16&lt;&gt;"",ログ!S16,""),"")</f>
        <v/>
      </c>
      <c r="L14" s="72"/>
      <c r="M14" s="73" t="str">
        <f>IFERROR(IF(ログ!T17&lt;&gt;"",ログ!T17,""),"")</f>
        <v/>
      </c>
    </row>
    <row r="15" spans="2:13" ht="15" customHeight="1">
      <c r="B15" s="156" t="str">
        <f>IFERROR(IF(ログ!C18&lt;&gt;"",ログ!C18,""),"削除")</f>
        <v/>
      </c>
      <c r="C15" s="84" t="str">
        <f>IFERROR(IF(ログ!D18&lt;&gt;"",ログ!D18,""),"")</f>
        <v/>
      </c>
      <c r="D15" s="86"/>
      <c r="E15" s="86" t="str">
        <f>IFERROR(IF(ログ!B18&lt;&gt;"",ログ!B18,""),"")</f>
        <v/>
      </c>
      <c r="F15" s="376" t="str">
        <f>IFERROR(IF(ログ!E18&lt;&gt;"",ログ!E18,""),"")</f>
        <v/>
      </c>
      <c r="G15" s="351"/>
      <c r="H15" s="376" t="str">
        <f>IFERROR(IF(ログ!F18&lt;&gt;"",ログ!F18,""),"")</f>
        <v/>
      </c>
      <c r="I15" s="351"/>
      <c r="J15" s="70"/>
      <c r="K15" s="71" t="str">
        <f>IFERROR(IF(ログ!S17&lt;&gt;"",ログ!S17,""),"")</f>
        <v/>
      </c>
      <c r="L15" s="72"/>
      <c r="M15" s="73" t="str">
        <f>IFERROR(IF(ログ!T18&lt;&gt;"",ログ!T18,""),"")</f>
        <v/>
      </c>
    </row>
    <row r="16" spans="2:13" ht="15" customHeight="1">
      <c r="B16" s="158" t="str">
        <f>IFERROR(IF(ログ!C19&lt;&gt;"",ログ!C19,""),"削除")</f>
        <v/>
      </c>
      <c r="C16" s="84" t="str">
        <f>IFERROR(IF(ログ!D19&lt;&gt;"",ログ!D19,""),"")</f>
        <v/>
      </c>
      <c r="D16" s="87"/>
      <c r="E16" s="87" t="str">
        <f>IFERROR(IF(ログ!B19&lt;&gt;"",ログ!B19,""),"")</f>
        <v/>
      </c>
      <c r="F16" s="376" t="str">
        <f>IFERROR(IF(ログ!E19&lt;&gt;"",ログ!E19,""),"")</f>
        <v/>
      </c>
      <c r="G16" s="351"/>
      <c r="H16" s="376" t="str">
        <f>IFERROR(IF(ログ!F19&lt;&gt;"",ログ!F19,""),"")</f>
        <v/>
      </c>
      <c r="I16" s="351"/>
      <c r="J16" s="75"/>
      <c r="K16" s="76" t="str">
        <f>IFERROR(IF(ログ!S18&lt;&gt;"",ログ!S18,""),"")</f>
        <v/>
      </c>
      <c r="L16" s="77"/>
      <c r="M16" s="78" t="str">
        <f>IFERROR(IF(ログ!T19&lt;&gt;"",ログ!T19,""),"")</f>
        <v/>
      </c>
    </row>
    <row r="17" spans="2:13" ht="15" customHeight="1">
      <c r="B17" s="155" t="str">
        <f>IFERROR(IF(ログ!C20&lt;&gt;"",ログ!C20,""),"削除")</f>
        <v/>
      </c>
      <c r="C17" s="57" t="str">
        <f>IFERROR(IF(ログ!D20&lt;&gt;"",ログ!D20,""),"")</f>
        <v/>
      </c>
      <c r="D17" s="58"/>
      <c r="E17" s="58" t="str">
        <f>IFERROR(IF(ログ!B20&lt;&gt;"",ログ!B20,""),"")</f>
        <v/>
      </c>
      <c r="F17" s="364" t="str">
        <f>IFERROR(IF(ログ!E20&lt;&gt;"",ログ!E20,""),"")</f>
        <v/>
      </c>
      <c r="G17" s="362"/>
      <c r="H17" s="364" t="str">
        <f>IFERROR(IF(ログ!F20&lt;&gt;"",ログ!F20,""),"")</f>
        <v/>
      </c>
      <c r="I17" s="362"/>
      <c r="J17" s="59"/>
      <c r="K17" s="60" t="str">
        <f>IFERROR(IF(ログ!S19&lt;&gt;"",ログ!S19,""),"")</f>
        <v/>
      </c>
      <c r="L17" s="81"/>
      <c r="M17" s="62" t="str">
        <f>IFERROR(IF(ログ!T20&lt;&gt;"",ログ!T20,""),"")</f>
        <v/>
      </c>
    </row>
    <row r="18" spans="2:13" ht="15" customHeight="1">
      <c r="B18" s="157" t="str">
        <f>IFERROR(IF(ログ!C21&lt;&gt;"",ログ!C21,""),"削除")</f>
        <v/>
      </c>
      <c r="C18" s="84" t="str">
        <f>IFERROR(IF(ログ!D21&lt;&gt;"",ログ!D21,""),"")</f>
        <v/>
      </c>
      <c r="D18" s="85"/>
      <c r="E18" s="85" t="str">
        <f>IFERROR(IF(ログ!B21&lt;&gt;"",ログ!B21,""),"")</f>
        <v/>
      </c>
      <c r="F18" s="376" t="str">
        <f>IFERROR(IF(ログ!E21&lt;&gt;"",ログ!E21,""),"")</f>
        <v/>
      </c>
      <c r="G18" s="351"/>
      <c r="H18" s="376" t="str">
        <f>IFERROR(IF(ログ!F21&lt;&gt;"",ログ!F21,""),"")</f>
        <v/>
      </c>
      <c r="I18" s="351"/>
      <c r="J18" s="65"/>
      <c r="K18" s="66" t="str">
        <f>IFERROR(IF(ログ!S20&lt;&gt;"",ログ!S20,""),"")</f>
        <v/>
      </c>
      <c r="L18" s="67"/>
      <c r="M18" s="68" t="str">
        <f>IFERROR(IF(ログ!T21&lt;&gt;"",ログ!T21,""),"")</f>
        <v/>
      </c>
    </row>
    <row r="19" spans="2:13" ht="15" customHeight="1">
      <c r="B19" s="157" t="str">
        <f>IFERROR(IF(ログ!C22&lt;&gt;"",ログ!C22,""),"削除")</f>
        <v/>
      </c>
      <c r="C19" s="84" t="str">
        <f>IFERROR(IF(ログ!D22&lt;&gt;"",ログ!D22,""),"")</f>
        <v/>
      </c>
      <c r="D19" s="85"/>
      <c r="E19" s="85" t="str">
        <f>IFERROR(IF(ログ!B22&lt;&gt;"",ログ!B22,""),"")</f>
        <v/>
      </c>
      <c r="F19" s="376" t="str">
        <f>IFERROR(IF(ログ!E22&lt;&gt;"",ログ!E22,""),"")</f>
        <v/>
      </c>
      <c r="G19" s="351"/>
      <c r="H19" s="376" t="str">
        <f>IFERROR(IF(ログ!F22&lt;&gt;"",ログ!F22,""),"")</f>
        <v/>
      </c>
      <c r="I19" s="351"/>
      <c r="J19" s="65"/>
      <c r="K19" s="66" t="str">
        <f>IFERROR(IF(ログ!S21&lt;&gt;"",ログ!S21,""),"")</f>
        <v/>
      </c>
      <c r="L19" s="67"/>
      <c r="M19" s="68" t="str">
        <f>IFERROR(IF(ログ!T22&lt;&gt;"",ログ!T22,""),"")</f>
        <v/>
      </c>
    </row>
    <row r="20" spans="2:13" ht="15" customHeight="1">
      <c r="B20" s="157" t="str">
        <f>IFERROR(IF(ログ!C23&lt;&gt;"",ログ!C23,""),"削除")</f>
        <v/>
      </c>
      <c r="C20" s="84" t="str">
        <f>IFERROR(IF(ログ!D23&lt;&gt;"",ログ!D23,""),"")</f>
        <v/>
      </c>
      <c r="D20" s="85"/>
      <c r="E20" s="85" t="str">
        <f>IFERROR(IF(ログ!B23&lt;&gt;"",ログ!B23,""),"")</f>
        <v/>
      </c>
      <c r="F20" s="376" t="str">
        <f>IFERROR(IF(ログ!E23&lt;&gt;"",ログ!E23,""),"")</f>
        <v/>
      </c>
      <c r="G20" s="351"/>
      <c r="H20" s="376" t="str">
        <f>IFERROR(IF(ログ!F23&lt;&gt;"",ログ!F23,""),"")</f>
        <v/>
      </c>
      <c r="I20" s="351"/>
      <c r="J20" s="65"/>
      <c r="K20" s="66" t="str">
        <f>IFERROR(IF(ログ!S22&lt;&gt;"",ログ!S22,""),"")</f>
        <v/>
      </c>
      <c r="L20" s="67"/>
      <c r="M20" s="68" t="str">
        <f>IFERROR(IF(ログ!T23&lt;&gt;"",ログ!T23,""),"")</f>
        <v/>
      </c>
    </row>
    <row r="21" spans="2:13" ht="15" customHeight="1">
      <c r="B21" s="157" t="str">
        <f>IFERROR(IF(ログ!C24&lt;&gt;"",ログ!C24,""),"削除")</f>
        <v/>
      </c>
      <c r="C21" s="84" t="str">
        <f>IFERROR(IF(ログ!D24&lt;&gt;"",ログ!D24,""),"")</f>
        <v/>
      </c>
      <c r="D21" s="85"/>
      <c r="E21" s="85" t="str">
        <f>IFERROR(IF(ログ!B24&lt;&gt;"",ログ!B24,""),"")</f>
        <v/>
      </c>
      <c r="F21" s="376" t="str">
        <f>IFERROR(IF(ログ!E24&lt;&gt;"",ログ!E24,""),"")</f>
        <v/>
      </c>
      <c r="G21" s="351"/>
      <c r="H21" s="376" t="str">
        <f>IFERROR(IF(ログ!F24&lt;&gt;"",ログ!F24,""),"")</f>
        <v/>
      </c>
      <c r="I21" s="351"/>
      <c r="J21" s="65"/>
      <c r="K21" s="66" t="str">
        <f>IFERROR(IF(ログ!S23&lt;&gt;"",ログ!S23,""),"")</f>
        <v/>
      </c>
      <c r="L21" s="67"/>
      <c r="M21" s="68" t="str">
        <f>IFERROR(IF(ログ!T24&lt;&gt;"",ログ!T24,""),"")</f>
        <v/>
      </c>
    </row>
    <row r="22" spans="2:13" ht="15" customHeight="1">
      <c r="B22" s="157" t="str">
        <f>IFERROR(IF(ログ!C25&lt;&gt;"",ログ!C25,""),"削除")</f>
        <v/>
      </c>
      <c r="C22" s="84" t="str">
        <f>IFERROR(IF(ログ!D25&lt;&gt;"",ログ!D25,""),"")</f>
        <v/>
      </c>
      <c r="D22" s="85"/>
      <c r="E22" s="85" t="str">
        <f>IFERROR(IF(ログ!B25&lt;&gt;"",ログ!B25,""),"")</f>
        <v/>
      </c>
      <c r="F22" s="376" t="str">
        <f>IFERROR(IF(ログ!E25&lt;&gt;"",ログ!E25,""),"")</f>
        <v/>
      </c>
      <c r="G22" s="351"/>
      <c r="H22" s="376" t="str">
        <f>IFERROR(IF(ログ!F25&lt;&gt;"",ログ!F25,""),"")</f>
        <v/>
      </c>
      <c r="I22" s="351"/>
      <c r="J22" s="65"/>
      <c r="K22" s="66" t="str">
        <f>IFERROR(IF(ログ!S24&lt;&gt;"",ログ!S24,""),"")</f>
        <v/>
      </c>
      <c r="L22" s="67"/>
      <c r="M22" s="68" t="str">
        <f>IFERROR(IF(ログ!T25&lt;&gt;"",ログ!T25,""),"")</f>
        <v/>
      </c>
    </row>
    <row r="23" spans="2:13" ht="15" customHeight="1">
      <c r="B23" s="157" t="str">
        <f>IFERROR(IF(ログ!C26&lt;&gt;"",ログ!C26,""),"削除")</f>
        <v/>
      </c>
      <c r="C23" s="84" t="str">
        <f>IFERROR(IF(ログ!D26&lt;&gt;"",ログ!D26,""),"")</f>
        <v/>
      </c>
      <c r="D23" s="85"/>
      <c r="E23" s="85" t="str">
        <f>IFERROR(IF(ログ!B26&lt;&gt;"",ログ!B26,""),"")</f>
        <v/>
      </c>
      <c r="F23" s="376" t="str">
        <f>IFERROR(IF(ログ!E26&lt;&gt;"",ログ!E26,""),"")</f>
        <v/>
      </c>
      <c r="G23" s="351"/>
      <c r="H23" s="376" t="str">
        <f>IFERROR(IF(ログ!F26&lt;&gt;"",ログ!F26,""),"")</f>
        <v/>
      </c>
      <c r="I23" s="351"/>
      <c r="J23" s="65"/>
      <c r="K23" s="66" t="str">
        <f>IFERROR(IF(ログ!S25&lt;&gt;"",ログ!S25,""),"")</f>
        <v/>
      </c>
      <c r="L23" s="67"/>
      <c r="M23" s="68" t="str">
        <f>IFERROR(IF(ログ!T26&lt;&gt;"",ログ!T26,""),"")</f>
        <v/>
      </c>
    </row>
    <row r="24" spans="2:13" ht="15" customHeight="1">
      <c r="B24" s="156" t="str">
        <f>IFERROR(IF(ログ!C27&lt;&gt;"",ログ!C27,""),"削除")</f>
        <v/>
      </c>
      <c r="C24" s="84" t="str">
        <f>IFERROR(IF(ログ!D27&lt;&gt;"",ログ!D27,""),"")</f>
        <v/>
      </c>
      <c r="D24" s="86"/>
      <c r="E24" s="86" t="str">
        <f>IFERROR(IF(ログ!B27&lt;&gt;"",ログ!B27,""),"")</f>
        <v/>
      </c>
      <c r="F24" s="376" t="str">
        <f>IFERROR(IF(ログ!E27&lt;&gt;"",ログ!E27,""),"")</f>
        <v/>
      </c>
      <c r="G24" s="351"/>
      <c r="H24" s="376" t="str">
        <f>IFERROR(IF(ログ!F27&lt;&gt;"",ログ!F27,""),"")</f>
        <v/>
      </c>
      <c r="I24" s="351"/>
      <c r="J24" s="70"/>
      <c r="K24" s="71" t="str">
        <f>IFERROR(IF(ログ!S26&lt;&gt;"",ログ!S26,""),"")</f>
        <v/>
      </c>
      <c r="L24" s="72"/>
      <c r="M24" s="73" t="str">
        <f>IFERROR(IF(ログ!T27&lt;&gt;"",ログ!T27,""),"")</f>
        <v/>
      </c>
    </row>
    <row r="25" spans="2:13" ht="15" customHeight="1">
      <c r="B25" s="156" t="str">
        <f>IFERROR(IF(ログ!C28&lt;&gt;"",ログ!C28,""),"削除")</f>
        <v/>
      </c>
      <c r="C25" s="84" t="str">
        <f>IFERROR(IF(ログ!D28&lt;&gt;"",ログ!D28,""),"")</f>
        <v/>
      </c>
      <c r="D25" s="86"/>
      <c r="E25" s="86" t="str">
        <f>IFERROR(IF(ログ!B28&lt;&gt;"",ログ!B28,""),"")</f>
        <v/>
      </c>
      <c r="F25" s="376" t="str">
        <f>IFERROR(IF(ログ!E28&lt;&gt;"",ログ!E28,""),"")</f>
        <v/>
      </c>
      <c r="G25" s="351"/>
      <c r="H25" s="376" t="str">
        <f>IFERROR(IF(ログ!F28&lt;&gt;"",ログ!F28,""),"")</f>
        <v/>
      </c>
      <c r="I25" s="351"/>
      <c r="J25" s="70"/>
      <c r="K25" s="71" t="str">
        <f>IFERROR(IF(ログ!S27&lt;&gt;"",ログ!S27,""),"")</f>
        <v/>
      </c>
      <c r="L25" s="72"/>
      <c r="M25" s="73" t="str">
        <f>IFERROR(IF(ログ!T28&lt;&gt;"",ログ!T28,""),"")</f>
        <v/>
      </c>
    </row>
    <row r="26" spans="2:13" ht="15" customHeight="1">
      <c r="B26" s="158" t="str">
        <f>IFERROR(IF(ログ!C29&lt;&gt;"",ログ!C29,""),"削除")</f>
        <v/>
      </c>
      <c r="C26" s="84" t="str">
        <f>IFERROR(IF(ログ!D29&lt;&gt;"",ログ!D29,""),"")</f>
        <v/>
      </c>
      <c r="D26" s="87"/>
      <c r="E26" s="87" t="str">
        <f>IFERROR(IF(ログ!B29&lt;&gt;"",ログ!B29,""),"")</f>
        <v/>
      </c>
      <c r="F26" s="376" t="str">
        <f>IFERROR(IF(ログ!E29&lt;&gt;"",ログ!E29,""),"")</f>
        <v/>
      </c>
      <c r="G26" s="351"/>
      <c r="H26" s="376" t="str">
        <f>IFERROR(IF(ログ!F29&lt;&gt;"",ログ!F29,""),"")</f>
        <v/>
      </c>
      <c r="I26" s="351"/>
      <c r="J26" s="75"/>
      <c r="K26" s="76" t="str">
        <f>IFERROR(IF(ログ!S28&lt;&gt;"",ログ!S28,""),"")</f>
        <v/>
      </c>
      <c r="L26" s="77"/>
      <c r="M26" s="78" t="str">
        <f>IFERROR(IF(ログ!T29&lt;&gt;"",ログ!T29,""),"")</f>
        <v/>
      </c>
    </row>
    <row r="27" spans="2:13" ht="15" customHeight="1">
      <c r="B27" s="155" t="str">
        <f>IFERROR(IF(ログ!C30&lt;&gt;"",ログ!C30,""),"削除")</f>
        <v/>
      </c>
      <c r="C27" s="57" t="str">
        <f>IFERROR(IF(ログ!D30&lt;&gt;"",ログ!D30,""),"")</f>
        <v/>
      </c>
      <c r="D27" s="58"/>
      <c r="E27" s="58" t="str">
        <f>IFERROR(IF(ログ!B30&lt;&gt;"",ログ!B30,""),"")</f>
        <v/>
      </c>
      <c r="F27" s="364" t="str">
        <f>IFERROR(IF(ログ!E30&lt;&gt;"",ログ!E30,""),"")</f>
        <v/>
      </c>
      <c r="G27" s="362"/>
      <c r="H27" s="364" t="str">
        <f>IFERROR(IF(ログ!F30&lt;&gt;"",ログ!F30,""),"")</f>
        <v/>
      </c>
      <c r="I27" s="362"/>
      <c r="J27" s="59"/>
      <c r="K27" s="60" t="str">
        <f>IFERROR(IF(ログ!S29&lt;&gt;"",ログ!S29,""),"")</f>
        <v/>
      </c>
      <c r="L27" s="81"/>
      <c r="M27" s="62" t="str">
        <f>IFERROR(IF(ログ!T30&lt;&gt;"",ログ!T30,""),"")</f>
        <v/>
      </c>
    </row>
    <row r="28" spans="2:13" ht="15" customHeight="1">
      <c r="B28" s="157" t="str">
        <f>IFERROR(IF(ログ!C31&lt;&gt;"",ログ!C31,""),"削除")</f>
        <v/>
      </c>
      <c r="C28" s="84" t="str">
        <f>IFERROR(IF(ログ!D31&lt;&gt;"",ログ!D31,""),"")</f>
        <v/>
      </c>
      <c r="D28" s="85"/>
      <c r="E28" s="85" t="str">
        <f>IFERROR(IF(ログ!B31&lt;&gt;"",ログ!B31,""),"")</f>
        <v/>
      </c>
      <c r="F28" s="376" t="str">
        <f>IFERROR(IF(ログ!E31&lt;&gt;"",ログ!E31,""),"")</f>
        <v/>
      </c>
      <c r="G28" s="351"/>
      <c r="H28" s="376" t="str">
        <f>IFERROR(IF(ログ!F31&lt;&gt;"",ログ!F31,""),"")</f>
        <v/>
      </c>
      <c r="I28" s="351"/>
      <c r="J28" s="65"/>
      <c r="K28" s="66" t="str">
        <f>IFERROR(IF(ログ!S30&lt;&gt;"",ログ!S30,""),"")</f>
        <v/>
      </c>
      <c r="L28" s="67"/>
      <c r="M28" s="68" t="str">
        <f>IFERROR(IF(ログ!T31&lt;&gt;"",ログ!T31,""),"")</f>
        <v/>
      </c>
    </row>
    <row r="29" spans="2:13" ht="15" customHeight="1">
      <c r="B29" s="157" t="str">
        <f>IFERROR(IF(ログ!C32&lt;&gt;"",ログ!C32,""),"削除")</f>
        <v/>
      </c>
      <c r="C29" s="84" t="str">
        <f>IFERROR(IF(ログ!D32&lt;&gt;"",ログ!D32,""),"")</f>
        <v/>
      </c>
      <c r="D29" s="85"/>
      <c r="E29" s="85" t="str">
        <f>IFERROR(IF(ログ!B32&lt;&gt;"",ログ!B32,""),"")</f>
        <v/>
      </c>
      <c r="F29" s="376" t="str">
        <f>IFERROR(IF(ログ!E32&lt;&gt;"",ログ!E32,""),"")</f>
        <v/>
      </c>
      <c r="G29" s="351"/>
      <c r="H29" s="376" t="str">
        <f>IFERROR(IF(ログ!F32&lt;&gt;"",ログ!F32,""),"")</f>
        <v/>
      </c>
      <c r="I29" s="351"/>
      <c r="J29" s="65"/>
      <c r="K29" s="66" t="str">
        <f>IFERROR(IF(ログ!S31&lt;&gt;"",ログ!S31,""),"")</f>
        <v/>
      </c>
      <c r="L29" s="67"/>
      <c r="M29" s="68" t="str">
        <f>IFERROR(IF(ログ!T32&lt;&gt;"",ログ!T32,""),"")</f>
        <v/>
      </c>
    </row>
    <row r="30" spans="2:13" ht="15" customHeight="1">
      <c r="B30" s="157" t="str">
        <f>IFERROR(IF(ログ!C33&lt;&gt;"",ログ!C33,""),"削除")</f>
        <v/>
      </c>
      <c r="C30" s="84" t="str">
        <f>IFERROR(IF(ログ!D33&lt;&gt;"",ログ!D33,""),"")</f>
        <v/>
      </c>
      <c r="D30" s="85"/>
      <c r="E30" s="85" t="str">
        <f>IFERROR(IF(ログ!B33&lt;&gt;"",ログ!B33,""),"")</f>
        <v/>
      </c>
      <c r="F30" s="376" t="str">
        <f>IFERROR(IF(ログ!E33&lt;&gt;"",ログ!E33,""),"")</f>
        <v/>
      </c>
      <c r="G30" s="351"/>
      <c r="H30" s="376" t="str">
        <f>IFERROR(IF(ログ!F33&lt;&gt;"",ログ!F33,""),"")</f>
        <v/>
      </c>
      <c r="I30" s="351"/>
      <c r="J30" s="65"/>
      <c r="K30" s="66" t="str">
        <f>IFERROR(IF(ログ!S32&lt;&gt;"",ログ!S32,""),"")</f>
        <v/>
      </c>
      <c r="L30" s="67"/>
      <c r="M30" s="68" t="str">
        <f>IFERROR(IF(ログ!T33&lt;&gt;"",ログ!T33,""),"")</f>
        <v/>
      </c>
    </row>
    <row r="31" spans="2:13" ht="15" customHeight="1">
      <c r="B31" s="157" t="str">
        <f>IFERROR(IF(ログ!C34&lt;&gt;"",ログ!C34,""),"削除")</f>
        <v/>
      </c>
      <c r="C31" s="84" t="str">
        <f>IFERROR(IF(ログ!D34&lt;&gt;"",ログ!D34,""),"")</f>
        <v/>
      </c>
      <c r="D31" s="85"/>
      <c r="E31" s="85" t="str">
        <f>IFERROR(IF(ログ!B34&lt;&gt;"",ログ!B34,""),"")</f>
        <v/>
      </c>
      <c r="F31" s="376" t="str">
        <f>IFERROR(IF(ログ!E34&lt;&gt;"",ログ!E34,""),"")</f>
        <v/>
      </c>
      <c r="G31" s="351"/>
      <c r="H31" s="376" t="str">
        <f>IFERROR(IF(ログ!F34&lt;&gt;"",ログ!F34,""),"")</f>
        <v/>
      </c>
      <c r="I31" s="352"/>
      <c r="J31" s="65"/>
      <c r="K31" s="66" t="str">
        <f>IFERROR(IF(ログ!S33&lt;&gt;"",ログ!S33,""),"")</f>
        <v/>
      </c>
      <c r="L31" s="67"/>
      <c r="M31" s="68" t="str">
        <f>IFERROR(IF(ログ!T34&lt;&gt;"",ログ!T34,""),"")</f>
        <v/>
      </c>
    </row>
    <row r="32" spans="2:13" ht="15" customHeight="1">
      <c r="B32" s="157" t="str">
        <f>IFERROR(IF(ログ!C35&lt;&gt;"",ログ!C35,""),"削除")</f>
        <v/>
      </c>
      <c r="C32" s="84" t="str">
        <f>IFERROR(IF(ログ!D35&lt;&gt;"",ログ!D35,""),"")</f>
        <v/>
      </c>
      <c r="D32" s="85"/>
      <c r="E32" s="85" t="str">
        <f>IFERROR(IF(ログ!B35&lt;&gt;"",ログ!B35,""),"")</f>
        <v/>
      </c>
      <c r="F32" s="376" t="str">
        <f>IFERROR(IF(ログ!E35&lt;&gt;"",ログ!E35,""),"")</f>
        <v/>
      </c>
      <c r="G32" s="351"/>
      <c r="H32" s="376" t="str">
        <f>IFERROR(IF(ログ!F35&lt;&gt;"",ログ!F35,""),"")</f>
        <v/>
      </c>
      <c r="I32" s="352"/>
      <c r="J32" s="65"/>
      <c r="K32" s="66" t="str">
        <f>IFERROR(IF(ログ!S34&lt;&gt;"",ログ!S34,""),"")</f>
        <v/>
      </c>
      <c r="L32" s="67"/>
      <c r="M32" s="68" t="str">
        <f>IFERROR(IF(ログ!T35&lt;&gt;"",ログ!T35,""),"")</f>
        <v/>
      </c>
    </row>
    <row r="33" spans="2:13" ht="15" customHeight="1">
      <c r="B33" s="157" t="str">
        <f>IFERROR(IF(ログ!C36&lt;&gt;"",ログ!C36,""),"削除")</f>
        <v/>
      </c>
      <c r="C33" s="84" t="str">
        <f>IFERROR(IF(ログ!D36&lt;&gt;"",ログ!D36,""),"")</f>
        <v/>
      </c>
      <c r="D33" s="85"/>
      <c r="E33" s="85" t="str">
        <f>IFERROR(IF(ログ!B36&lt;&gt;"",ログ!B36,""),"")</f>
        <v/>
      </c>
      <c r="F33" s="376" t="str">
        <f>IFERROR(IF(ログ!E36&lt;&gt;"",ログ!E36,""),"")</f>
        <v/>
      </c>
      <c r="G33" s="351"/>
      <c r="H33" s="376" t="str">
        <f>IFERROR(IF(ログ!F36&lt;&gt;"",ログ!F36,""),"")</f>
        <v/>
      </c>
      <c r="I33" s="352"/>
      <c r="J33" s="65"/>
      <c r="K33" s="66" t="str">
        <f>IFERROR(IF(ログ!S35&lt;&gt;"",ログ!S35,""),"")</f>
        <v/>
      </c>
      <c r="L33" s="67"/>
      <c r="M33" s="68" t="str">
        <f>IFERROR(IF(ログ!T36&lt;&gt;"",ログ!T36,""),"")</f>
        <v/>
      </c>
    </row>
    <row r="34" spans="2:13" ht="15" customHeight="1">
      <c r="B34" s="156" t="str">
        <f>IFERROR(IF(ログ!C37&lt;&gt;"",ログ!C37,""),"削除")</f>
        <v/>
      </c>
      <c r="C34" s="88" t="str">
        <f>IFERROR(IF(ログ!D37&lt;&gt;"",ログ!D37,""),"")</f>
        <v/>
      </c>
      <c r="D34" s="86"/>
      <c r="E34" s="86" t="str">
        <f>IFERROR(IF(ログ!B37&lt;&gt;"",ログ!B37,""),"")</f>
        <v/>
      </c>
      <c r="F34" s="376" t="str">
        <f>IFERROR(IF(ログ!E37&lt;&gt;"",ログ!E37,""),"")</f>
        <v/>
      </c>
      <c r="G34" s="351"/>
      <c r="H34" s="376" t="str">
        <f>IFERROR(IF(ログ!F37&lt;&gt;"",ログ!F37,""),"")</f>
        <v/>
      </c>
      <c r="I34" s="352"/>
      <c r="J34" s="70"/>
      <c r="K34" s="71" t="str">
        <f>IFERROR(IF(ログ!S36&lt;&gt;"",ログ!S36,""),"")</f>
        <v/>
      </c>
      <c r="L34" s="72"/>
      <c r="M34" s="73" t="str">
        <f>IFERROR(IF(ログ!T37&lt;&gt;"",ログ!T37,""),"")</f>
        <v/>
      </c>
    </row>
    <row r="35" spans="2:13" ht="15" customHeight="1">
      <c r="B35" s="156" t="str">
        <f>IFERROR(IF(ログ!C38&lt;&gt;"",ログ!C38,""),"削除")</f>
        <v/>
      </c>
      <c r="C35" s="88" t="str">
        <f>IFERROR(IF(ログ!D38&lt;&gt;"",ログ!D38,""),"")</f>
        <v/>
      </c>
      <c r="D35" s="86"/>
      <c r="E35" s="86" t="str">
        <f>IFERROR(IF(ログ!B38&lt;&gt;"",ログ!B38,""),"")</f>
        <v/>
      </c>
      <c r="F35" s="376" t="str">
        <f>IFERROR(IF(ログ!E38&lt;&gt;"",ログ!E38,""),"")</f>
        <v/>
      </c>
      <c r="G35" s="351"/>
      <c r="H35" s="376" t="str">
        <f>IFERROR(IF(ログ!F38&lt;&gt;"",ログ!F38,""),"")</f>
        <v/>
      </c>
      <c r="I35" s="352"/>
      <c r="J35" s="70"/>
      <c r="K35" s="71" t="str">
        <f>IFERROR(IF(ログ!S37&lt;&gt;"",ログ!S37,""),"")</f>
        <v/>
      </c>
      <c r="L35" s="72"/>
      <c r="M35" s="73" t="str">
        <f>IFERROR(IF(ログ!T38&lt;&gt;"",ログ!T38,""),"")</f>
        <v/>
      </c>
    </row>
    <row r="36" spans="2:13" ht="15" customHeight="1">
      <c r="B36" s="158" t="str">
        <f>IFERROR(IF(ログ!C39&lt;&gt;"",ログ!C39,""),"削除")</f>
        <v/>
      </c>
      <c r="C36" s="89" t="str">
        <f>IFERROR(IF(ログ!D39&lt;&gt;"",ログ!D39,""),"")</f>
        <v/>
      </c>
      <c r="D36" s="87"/>
      <c r="E36" s="87" t="str">
        <f>IFERROR(IF(ログ!B39&lt;&gt;"",ログ!B39,""),"")</f>
        <v/>
      </c>
      <c r="F36" s="377" t="str">
        <f>IFERROR(IF(ログ!E39&lt;&gt;"",ログ!E39,""),"")</f>
        <v/>
      </c>
      <c r="G36" s="354"/>
      <c r="H36" s="377" t="str">
        <f>IFERROR(IF(ログ!F39&lt;&gt;"",ログ!F39,""),"")</f>
        <v/>
      </c>
      <c r="I36" s="355"/>
      <c r="J36" s="75"/>
      <c r="K36" s="76" t="str">
        <f>IFERROR(IF(ログ!S38&lt;&gt;"",ログ!S38,""),"")</f>
        <v/>
      </c>
      <c r="L36" s="77"/>
      <c r="M36" s="78" t="str">
        <f>IFERROR(IF(ログ!T39&lt;&gt;"",ログ!T39,""),"")</f>
        <v/>
      </c>
    </row>
    <row r="37" spans="2:13" ht="15" customHeight="1">
      <c r="B37" s="155" t="str">
        <f>IFERROR(IF(ログ!C40&lt;&gt;"",ログ!C40,""),"削除")</f>
        <v/>
      </c>
      <c r="C37" s="57" t="str">
        <f>IFERROR(IF(ログ!D40&lt;&gt;"",ログ!D40,""),"")</f>
        <v/>
      </c>
      <c r="D37" s="58"/>
      <c r="E37" s="58" t="str">
        <f>IFERROR(IF(ログ!B40&lt;&gt;"",ログ!B40,""),"")</f>
        <v/>
      </c>
      <c r="F37" s="364" t="str">
        <f>IFERROR(IF(ログ!E40&lt;&gt;"",ログ!E40,""),"")</f>
        <v/>
      </c>
      <c r="G37" s="362"/>
      <c r="H37" s="364" t="str">
        <f>IFERROR(IF(ログ!F40&lt;&gt;"",ログ!F40,""),"")</f>
        <v/>
      </c>
      <c r="I37" s="363"/>
      <c r="J37" s="59"/>
      <c r="K37" s="60" t="str">
        <f>IFERROR(IF(ログ!S39&lt;&gt;"",ログ!S39,""),"")</f>
        <v/>
      </c>
      <c r="L37" s="81"/>
      <c r="M37" s="62" t="str">
        <f>IFERROR(IF(ログ!T40&lt;&gt;"",ログ!T40,""),"")</f>
        <v/>
      </c>
    </row>
    <row r="38" spans="2:13" ht="15" customHeight="1">
      <c r="B38" s="157" t="str">
        <f>IFERROR(IF(ログ!C41&lt;&gt;"",ログ!C41,""),"削除")</f>
        <v/>
      </c>
      <c r="C38" s="84" t="str">
        <f>IFERROR(IF(ログ!D41&lt;&gt;"",ログ!D41,""),"")</f>
        <v/>
      </c>
      <c r="D38" s="85"/>
      <c r="E38" s="85" t="str">
        <f>IFERROR(IF(ログ!B41&lt;&gt;"",ログ!B41,""),"")</f>
        <v/>
      </c>
      <c r="F38" s="376" t="str">
        <f>IFERROR(IF(ログ!E41&lt;&gt;"",ログ!E41,""),"")</f>
        <v/>
      </c>
      <c r="G38" s="351"/>
      <c r="H38" s="376" t="str">
        <f>IFERROR(IF(ログ!F41&lt;&gt;"",ログ!F41,""),"")</f>
        <v/>
      </c>
      <c r="I38" s="352"/>
      <c r="J38" s="65"/>
      <c r="K38" s="66" t="str">
        <f>IFERROR(IF(ログ!S40&lt;&gt;"",ログ!S40,""),"")</f>
        <v/>
      </c>
      <c r="L38" s="67"/>
      <c r="M38" s="68" t="str">
        <f>IFERROR(IF(ログ!T41&lt;&gt;"",ログ!T41,""),"")</f>
        <v/>
      </c>
    </row>
    <row r="39" spans="2:13" ht="15" customHeight="1">
      <c r="B39" s="157" t="str">
        <f>IFERROR(IF(ログ!C42&lt;&gt;"",ログ!C42,""),"削除")</f>
        <v/>
      </c>
      <c r="C39" s="84" t="str">
        <f>IFERROR(IF(ログ!D42&lt;&gt;"",ログ!D42,""),"")</f>
        <v/>
      </c>
      <c r="D39" s="85"/>
      <c r="E39" s="85" t="str">
        <f>IFERROR(IF(ログ!B42&lt;&gt;"",ログ!B42,""),"")</f>
        <v/>
      </c>
      <c r="F39" s="376" t="str">
        <f>IFERROR(IF(ログ!E42&lt;&gt;"",ログ!E42,""),"")</f>
        <v/>
      </c>
      <c r="G39" s="351"/>
      <c r="H39" s="376" t="str">
        <f>IFERROR(IF(ログ!F42&lt;&gt;"",ログ!F42,""),"")</f>
        <v/>
      </c>
      <c r="I39" s="352"/>
      <c r="J39" s="65"/>
      <c r="K39" s="66" t="str">
        <f>IFERROR(IF(ログ!S41&lt;&gt;"",ログ!S41,""),"")</f>
        <v/>
      </c>
      <c r="L39" s="67"/>
      <c r="M39" s="68" t="str">
        <f>IFERROR(IF(ログ!T42&lt;&gt;"",ログ!T42,""),"")</f>
        <v/>
      </c>
    </row>
    <row r="40" spans="2:13" ht="15" customHeight="1">
      <c r="B40" s="157" t="str">
        <f>IFERROR(IF(ログ!C43&lt;&gt;"",ログ!C43,""),"削除")</f>
        <v/>
      </c>
      <c r="C40" s="84" t="str">
        <f>IFERROR(IF(ログ!D43&lt;&gt;"",ログ!D43,""),"")</f>
        <v/>
      </c>
      <c r="D40" s="85"/>
      <c r="E40" s="85" t="str">
        <f>IFERROR(IF(ログ!B43&lt;&gt;"",ログ!B43,""),"")</f>
        <v/>
      </c>
      <c r="F40" s="376" t="str">
        <f>IFERROR(IF(ログ!E43&lt;&gt;"",ログ!E43,""),"")</f>
        <v/>
      </c>
      <c r="G40" s="351"/>
      <c r="H40" s="376" t="str">
        <f>IFERROR(IF(ログ!F43&lt;&gt;"",ログ!F43,""),"")</f>
        <v/>
      </c>
      <c r="I40" s="352"/>
      <c r="J40" s="65"/>
      <c r="K40" s="66" t="str">
        <f>IFERROR(IF(ログ!S42&lt;&gt;"",ログ!S42,""),"")</f>
        <v/>
      </c>
      <c r="L40" s="67"/>
      <c r="M40" s="68" t="str">
        <f>IFERROR(IF(ログ!T43&lt;&gt;"",ログ!T43,""),"")</f>
        <v/>
      </c>
    </row>
    <row r="41" spans="2:13" ht="15" customHeight="1">
      <c r="B41" s="157" t="str">
        <f>IFERROR(IF(ログ!C44&lt;&gt;"",ログ!C44,""),"削除")</f>
        <v/>
      </c>
      <c r="C41" s="84" t="str">
        <f>IFERROR(IF(ログ!D44&lt;&gt;"",ログ!D44,""),"")</f>
        <v/>
      </c>
      <c r="D41" s="85"/>
      <c r="E41" s="85" t="str">
        <f>IFERROR(IF(ログ!B44&lt;&gt;"",ログ!B44,""),"")</f>
        <v/>
      </c>
      <c r="F41" s="376" t="str">
        <f>IFERROR(IF(ログ!E44&lt;&gt;"",ログ!E44,""),"")</f>
        <v/>
      </c>
      <c r="G41" s="351"/>
      <c r="H41" s="376" t="str">
        <f>IFERROR(IF(ログ!F44&lt;&gt;"",ログ!F44,""),"")</f>
        <v/>
      </c>
      <c r="I41" s="352"/>
      <c r="J41" s="65"/>
      <c r="K41" s="66" t="str">
        <f>IFERROR(IF(ログ!S43&lt;&gt;"",ログ!S43,""),"")</f>
        <v/>
      </c>
      <c r="L41" s="67"/>
      <c r="M41" s="68" t="str">
        <f>IFERROR(IF(ログ!T44&lt;&gt;"",ログ!T44,""),"")</f>
        <v/>
      </c>
    </row>
    <row r="42" spans="2:13" ht="15" customHeight="1">
      <c r="B42" s="157" t="str">
        <f>IFERROR(IF(ログ!C45&lt;&gt;"",ログ!C45,""),"削除")</f>
        <v/>
      </c>
      <c r="C42" s="84" t="str">
        <f>IFERROR(IF(ログ!D45&lt;&gt;"",ログ!D45,""),"")</f>
        <v/>
      </c>
      <c r="D42" s="85"/>
      <c r="E42" s="85" t="str">
        <f>IFERROR(IF(ログ!B45&lt;&gt;"",ログ!B45,""),"")</f>
        <v/>
      </c>
      <c r="F42" s="376" t="str">
        <f>IFERROR(IF(ログ!E45&lt;&gt;"",ログ!E45,""),"")</f>
        <v/>
      </c>
      <c r="G42" s="351"/>
      <c r="H42" s="376" t="str">
        <f>IFERROR(IF(ログ!F45&lt;&gt;"",ログ!F45,""),"")</f>
        <v/>
      </c>
      <c r="I42" s="352"/>
      <c r="J42" s="65"/>
      <c r="K42" s="66" t="str">
        <f>IFERROR(IF(ログ!S44&lt;&gt;"",ログ!S44,""),"")</f>
        <v/>
      </c>
      <c r="L42" s="67"/>
      <c r="M42" s="68" t="str">
        <f>IFERROR(IF(ログ!T45&lt;&gt;"",ログ!T45,""),"")</f>
        <v/>
      </c>
    </row>
    <row r="43" spans="2:13" ht="15" customHeight="1">
      <c r="B43" s="157" t="str">
        <f>IFERROR(IF(ログ!C46&lt;&gt;"",ログ!C46,""),"削除")</f>
        <v/>
      </c>
      <c r="C43" s="84" t="str">
        <f>IFERROR(IF(ログ!D46&lt;&gt;"",ログ!D46,""),"")</f>
        <v/>
      </c>
      <c r="D43" s="85"/>
      <c r="E43" s="85" t="str">
        <f>IFERROR(IF(ログ!B46&lt;&gt;"",ログ!B46,""),"")</f>
        <v/>
      </c>
      <c r="F43" s="376" t="str">
        <f>IFERROR(IF(ログ!E46&lt;&gt;"",ログ!E46,""),"")</f>
        <v/>
      </c>
      <c r="G43" s="351"/>
      <c r="H43" s="376" t="str">
        <f>IFERROR(IF(ログ!F46&lt;&gt;"",ログ!F46,""),"")</f>
        <v/>
      </c>
      <c r="I43" s="352"/>
      <c r="J43" s="65"/>
      <c r="K43" s="66" t="str">
        <f>IFERROR(IF(ログ!S45&lt;&gt;"",ログ!S45,""),"")</f>
        <v/>
      </c>
      <c r="L43" s="67"/>
      <c r="M43" s="68" t="str">
        <f>IFERROR(IF(ログ!T46&lt;&gt;"",ログ!T46,""),"")</f>
        <v/>
      </c>
    </row>
    <row r="44" spans="2:13" ht="15" customHeight="1">
      <c r="B44" s="156" t="str">
        <f>IFERROR(IF(ログ!C47&lt;&gt;"",ログ!C47,""),"削除")</f>
        <v/>
      </c>
      <c r="C44" s="88" t="str">
        <f>IFERROR(IF(ログ!D47&lt;&gt;"",ログ!D47,""),"")</f>
        <v/>
      </c>
      <c r="D44" s="86"/>
      <c r="E44" s="86" t="str">
        <f>IFERROR(IF(ログ!B47&lt;&gt;"",ログ!B47,""),"")</f>
        <v/>
      </c>
      <c r="F44" s="376" t="str">
        <f>IFERROR(IF(ログ!E47&lt;&gt;"",ログ!E47,""),"")</f>
        <v/>
      </c>
      <c r="G44" s="351"/>
      <c r="H44" s="376" t="str">
        <f>IFERROR(IF(ログ!F47&lt;&gt;"",ログ!F47,""),"")</f>
        <v/>
      </c>
      <c r="I44" s="352"/>
      <c r="J44" s="70"/>
      <c r="K44" s="71" t="str">
        <f>IFERROR(IF(ログ!S46&lt;&gt;"",ログ!S46,""),"")</f>
        <v/>
      </c>
      <c r="L44" s="72"/>
      <c r="M44" s="73" t="str">
        <f>IFERROR(IF(ログ!T47&lt;&gt;"",ログ!T47,""),"")</f>
        <v/>
      </c>
    </row>
    <row r="45" spans="2:13" ht="15" customHeight="1">
      <c r="B45" s="156" t="str">
        <f>IFERROR(IF(ログ!C48&lt;&gt;"",ログ!C48,""),"削除")</f>
        <v/>
      </c>
      <c r="C45" s="88" t="str">
        <f>IFERROR(IF(ログ!D48&lt;&gt;"",ログ!D48,""),"")</f>
        <v/>
      </c>
      <c r="D45" s="86"/>
      <c r="E45" s="86" t="str">
        <f>IFERROR(IF(ログ!B48&lt;&gt;"",ログ!B48,""),"")</f>
        <v/>
      </c>
      <c r="F45" s="376" t="str">
        <f>IFERROR(IF(ログ!E48&lt;&gt;"",ログ!E48,""),"")</f>
        <v/>
      </c>
      <c r="G45" s="351"/>
      <c r="H45" s="376" t="str">
        <f>IFERROR(IF(ログ!F48&lt;&gt;"",ログ!F48,""),"")</f>
        <v/>
      </c>
      <c r="I45" s="352"/>
      <c r="J45" s="70"/>
      <c r="K45" s="71" t="str">
        <f>IFERROR(IF(ログ!S47&lt;&gt;"",ログ!S47,""),"")</f>
        <v/>
      </c>
      <c r="L45" s="72"/>
      <c r="M45" s="73" t="str">
        <f>IFERROR(IF(ログ!T48&lt;&gt;"",ログ!T48,""),"")</f>
        <v/>
      </c>
    </row>
    <row r="46" spans="2:13" ht="15" customHeight="1">
      <c r="B46" s="158" t="str">
        <f>IFERROR(IF(ログ!C49&lt;&gt;"",ログ!C49,""),"削除")</f>
        <v/>
      </c>
      <c r="C46" s="89" t="str">
        <f>IFERROR(IF(ログ!D49&lt;&gt;"",ログ!D49,""),"")</f>
        <v/>
      </c>
      <c r="D46" s="87"/>
      <c r="E46" s="87" t="str">
        <f>IFERROR(IF(ログ!B49&lt;&gt;"",ログ!B49,""),"")</f>
        <v/>
      </c>
      <c r="F46" s="377" t="str">
        <f>IFERROR(IF(ログ!E49&lt;&gt;"",ログ!E49,""),"")</f>
        <v/>
      </c>
      <c r="G46" s="354"/>
      <c r="H46" s="377" t="str">
        <f>IFERROR(IF(ログ!F49&lt;&gt;"",ログ!F49,""),"")</f>
        <v/>
      </c>
      <c r="I46" s="355"/>
      <c r="J46" s="75"/>
      <c r="K46" s="76" t="str">
        <f>IFERROR(IF(ログ!S48&lt;&gt;"",ログ!S48,""),"")</f>
        <v/>
      </c>
      <c r="L46" s="77"/>
      <c r="M46" s="78" t="str">
        <f>IFERROR(IF(ログ!T49&lt;&gt;"",ログ!T49,""),"")</f>
        <v/>
      </c>
    </row>
    <row r="47" spans="2:13" ht="15" customHeight="1">
      <c r="B47" s="155" t="str">
        <f>IFERROR(IF(ログ!C50&lt;&gt;"",ログ!C50,""),"削除")</f>
        <v/>
      </c>
      <c r="C47" s="57" t="str">
        <f>IFERROR(IF(ログ!D50&lt;&gt;"",ログ!D50,""),"")</f>
        <v/>
      </c>
      <c r="D47" s="58"/>
      <c r="E47" s="58" t="str">
        <f>IFERROR(IF(ログ!B50&lt;&gt;"",ログ!B50,""),"")</f>
        <v/>
      </c>
      <c r="F47" s="364" t="str">
        <f>IFERROR(IF(ログ!E50&lt;&gt;"",ログ!E50,""),"")</f>
        <v/>
      </c>
      <c r="G47" s="362"/>
      <c r="H47" s="364" t="str">
        <f>IFERROR(IF(ログ!F50&lt;&gt;"",ログ!F50,""),"")</f>
        <v/>
      </c>
      <c r="I47" s="363"/>
      <c r="J47" s="59"/>
      <c r="K47" s="60" t="str">
        <f>IFERROR(IF(ログ!S49&lt;&gt;"",ログ!S49,""),"")</f>
        <v/>
      </c>
      <c r="L47" s="81"/>
      <c r="M47" s="62" t="str">
        <f>IFERROR(IF(ログ!T50&lt;&gt;"",ログ!T50,""),"")</f>
        <v/>
      </c>
    </row>
    <row r="48" spans="2:13" ht="15" customHeight="1">
      <c r="B48" s="157" t="str">
        <f>IFERROR(IF(ログ!C51&lt;&gt;"",ログ!C51,""),"削除")</f>
        <v/>
      </c>
      <c r="C48" s="84" t="str">
        <f>IFERROR(IF(ログ!D51&lt;&gt;"",ログ!D51,""),"")</f>
        <v/>
      </c>
      <c r="D48" s="85"/>
      <c r="E48" s="85" t="str">
        <f>IFERROR(IF(ログ!B51&lt;&gt;"",ログ!B51,""),"")</f>
        <v/>
      </c>
      <c r="F48" s="376" t="str">
        <f>IFERROR(IF(ログ!E51&lt;&gt;"",ログ!E51,""),"")</f>
        <v/>
      </c>
      <c r="G48" s="351"/>
      <c r="H48" s="376" t="str">
        <f>IFERROR(IF(ログ!F51&lt;&gt;"",ログ!F51,""),"")</f>
        <v/>
      </c>
      <c r="I48" s="352"/>
      <c r="J48" s="65"/>
      <c r="K48" s="66" t="str">
        <f>IFERROR(IF(ログ!S50&lt;&gt;"",ログ!S50,""),"")</f>
        <v/>
      </c>
      <c r="L48" s="67"/>
      <c r="M48" s="68" t="str">
        <f>IFERROR(IF(ログ!T51&lt;&gt;"",ログ!T51,""),"")</f>
        <v/>
      </c>
    </row>
    <row r="49" spans="2:13" ht="15" customHeight="1">
      <c r="B49" s="157" t="str">
        <f>IFERROR(IF(ログ!C52&lt;&gt;"",ログ!C52,""),"削除")</f>
        <v/>
      </c>
      <c r="C49" s="84" t="str">
        <f>IFERROR(IF(ログ!D52&lt;&gt;"",ログ!D52,""),"")</f>
        <v/>
      </c>
      <c r="D49" s="85"/>
      <c r="E49" s="85" t="str">
        <f>IFERROR(IF(ログ!B52&lt;&gt;"",ログ!B52,""),"")</f>
        <v/>
      </c>
      <c r="F49" s="376" t="str">
        <f>IFERROR(IF(ログ!E52&lt;&gt;"",ログ!E52,""),"")</f>
        <v/>
      </c>
      <c r="G49" s="351"/>
      <c r="H49" s="376" t="str">
        <f>IFERROR(IF(ログ!F52&lt;&gt;"",ログ!F52,""),"")</f>
        <v/>
      </c>
      <c r="I49" s="352"/>
      <c r="J49" s="65"/>
      <c r="K49" s="66" t="str">
        <f>IFERROR(IF(ログ!S51&lt;&gt;"",ログ!S51,""),"")</f>
        <v/>
      </c>
      <c r="L49" s="67"/>
      <c r="M49" s="68" t="str">
        <f>IFERROR(IF(ログ!T52&lt;&gt;"",ログ!T52,""),"")</f>
        <v/>
      </c>
    </row>
    <row r="50" spans="2:13" ht="15" customHeight="1">
      <c r="B50" s="157" t="str">
        <f>IFERROR(IF(ログ!C53&lt;&gt;"",ログ!C53,""),"削除")</f>
        <v/>
      </c>
      <c r="C50" s="84" t="str">
        <f>IFERROR(IF(ログ!D53&lt;&gt;"",ログ!D53,""),"")</f>
        <v/>
      </c>
      <c r="D50" s="85"/>
      <c r="E50" s="85" t="str">
        <f>IFERROR(IF(ログ!B53&lt;&gt;"",ログ!B53,""),"")</f>
        <v/>
      </c>
      <c r="F50" s="376" t="str">
        <f>IFERROR(IF(ログ!E53&lt;&gt;"",ログ!E53,""),"")</f>
        <v/>
      </c>
      <c r="G50" s="351"/>
      <c r="H50" s="376" t="str">
        <f>IFERROR(IF(ログ!F53&lt;&gt;"",ログ!F53,""),"")</f>
        <v/>
      </c>
      <c r="I50" s="352"/>
      <c r="J50" s="65"/>
      <c r="K50" s="66" t="str">
        <f>IFERROR(IF(ログ!S52&lt;&gt;"",ログ!S52,""),"")</f>
        <v/>
      </c>
      <c r="L50" s="67"/>
      <c r="M50" s="68" t="str">
        <f>IFERROR(IF(ログ!T53&lt;&gt;"",ログ!T53,""),"")</f>
        <v/>
      </c>
    </row>
    <row r="51" spans="2:13" ht="15" customHeight="1">
      <c r="B51" s="157" t="str">
        <f>IFERROR(IF(ログ!C54&lt;&gt;"",ログ!C54,""),"削除")</f>
        <v/>
      </c>
      <c r="C51" s="84" t="str">
        <f>IFERROR(IF(ログ!D54&lt;&gt;"",ログ!D54,""),"")</f>
        <v/>
      </c>
      <c r="D51" s="85"/>
      <c r="E51" s="85" t="str">
        <f>IFERROR(IF(ログ!B54&lt;&gt;"",ログ!B54,""),"")</f>
        <v/>
      </c>
      <c r="F51" s="376" t="str">
        <f>IFERROR(IF(ログ!E54&lt;&gt;"",ログ!E54,""),"")</f>
        <v/>
      </c>
      <c r="G51" s="351"/>
      <c r="H51" s="376" t="str">
        <f>IFERROR(IF(ログ!F54&lt;&gt;"",ログ!F54,""),"")</f>
        <v/>
      </c>
      <c r="I51" s="352"/>
      <c r="J51" s="65"/>
      <c r="K51" s="66" t="str">
        <f>IFERROR(IF(ログ!S53&lt;&gt;"",ログ!S53,""),"")</f>
        <v/>
      </c>
      <c r="L51" s="67"/>
      <c r="M51" s="68" t="str">
        <f>IFERROR(IF(ログ!T54&lt;&gt;"",ログ!T54,""),"")</f>
        <v/>
      </c>
    </row>
    <row r="52" spans="2:13" ht="15" customHeight="1">
      <c r="B52" s="157" t="str">
        <f>IFERROR(IF(ログ!C55&lt;&gt;"",ログ!C55,""),"削除")</f>
        <v/>
      </c>
      <c r="C52" s="84" t="str">
        <f>IFERROR(IF(ログ!D55&lt;&gt;"",ログ!D55,""),"")</f>
        <v/>
      </c>
      <c r="D52" s="85"/>
      <c r="E52" s="85" t="str">
        <f>IFERROR(IF(ログ!B55&lt;&gt;"",ログ!B55,""),"")</f>
        <v/>
      </c>
      <c r="F52" s="376" t="str">
        <f>IFERROR(IF(ログ!E55&lt;&gt;"",ログ!E55,""),"")</f>
        <v/>
      </c>
      <c r="G52" s="351"/>
      <c r="H52" s="376" t="str">
        <f>IFERROR(IF(ログ!F55&lt;&gt;"",ログ!F55,""),"")</f>
        <v/>
      </c>
      <c r="I52" s="352"/>
      <c r="J52" s="65"/>
      <c r="K52" s="66" t="str">
        <f>IFERROR(IF(ログ!S54&lt;&gt;"",ログ!S54,""),"")</f>
        <v/>
      </c>
      <c r="L52" s="67"/>
      <c r="M52" s="68" t="str">
        <f>IFERROR(IF(ログ!T55&lt;&gt;"",ログ!T55,""),"")</f>
        <v/>
      </c>
    </row>
    <row r="53" spans="2:13" ht="15" customHeight="1">
      <c r="B53" s="157" t="str">
        <f>IFERROR(IF(ログ!C56&lt;&gt;"",ログ!C56,""),"削除")</f>
        <v/>
      </c>
      <c r="C53" s="84" t="str">
        <f>IFERROR(IF(ログ!D56&lt;&gt;"",ログ!D56,""),"")</f>
        <v/>
      </c>
      <c r="D53" s="85"/>
      <c r="E53" s="85" t="str">
        <f>IFERROR(IF(ログ!B56&lt;&gt;"",ログ!B56,""),"")</f>
        <v/>
      </c>
      <c r="F53" s="376" t="str">
        <f>IFERROR(IF(ログ!E56&lt;&gt;"",ログ!E56,""),"")</f>
        <v/>
      </c>
      <c r="G53" s="351"/>
      <c r="H53" s="376" t="str">
        <f>IFERROR(IF(ログ!F56&lt;&gt;"",ログ!F56,""),"")</f>
        <v/>
      </c>
      <c r="I53" s="352"/>
      <c r="J53" s="65"/>
      <c r="K53" s="66" t="str">
        <f>IFERROR(IF(ログ!S55&lt;&gt;"",ログ!S55,""),"")</f>
        <v/>
      </c>
      <c r="L53" s="67"/>
      <c r="M53" s="68" t="str">
        <f>IFERROR(IF(ログ!T56&lt;&gt;"",ログ!T56,""),"")</f>
        <v/>
      </c>
    </row>
    <row r="54" spans="2:13" ht="15" customHeight="1">
      <c r="B54" s="156" t="str">
        <f>IFERROR(IF(ログ!C57&lt;&gt;"",ログ!C57,""),"削除")</f>
        <v/>
      </c>
      <c r="C54" s="88" t="str">
        <f>IFERROR(IF(ログ!D57&lt;&gt;"",ログ!D57,""),"")</f>
        <v/>
      </c>
      <c r="D54" s="86"/>
      <c r="E54" s="86" t="str">
        <f>IFERROR(IF(ログ!B57&lt;&gt;"",ログ!B57,""),"")</f>
        <v/>
      </c>
      <c r="F54" s="376" t="str">
        <f>IFERROR(IF(ログ!E57&lt;&gt;"",ログ!E57,""),"")</f>
        <v/>
      </c>
      <c r="G54" s="351"/>
      <c r="H54" s="376" t="str">
        <f>IFERROR(IF(ログ!F57&lt;&gt;"",ログ!F57,""),"")</f>
        <v/>
      </c>
      <c r="I54" s="352"/>
      <c r="J54" s="70"/>
      <c r="K54" s="71" t="str">
        <f>IFERROR(IF(ログ!S56&lt;&gt;"",ログ!S56,""),"")</f>
        <v/>
      </c>
      <c r="L54" s="72"/>
      <c r="M54" s="73" t="str">
        <f>IFERROR(IF(ログ!T57&lt;&gt;"",ログ!T57,""),"")</f>
        <v/>
      </c>
    </row>
    <row r="55" spans="2:13" ht="15" customHeight="1">
      <c r="B55" s="156" t="str">
        <f>IFERROR(IF(ログ!C58&lt;&gt;"",ログ!C58,""),"削除")</f>
        <v/>
      </c>
      <c r="C55" s="88" t="str">
        <f>IFERROR(IF(ログ!D58&lt;&gt;"",ログ!D58,""),"")</f>
        <v/>
      </c>
      <c r="D55" s="86"/>
      <c r="E55" s="86" t="str">
        <f>IFERROR(IF(ログ!B58&lt;&gt;"",ログ!B58,""),"")</f>
        <v/>
      </c>
      <c r="F55" s="376" t="str">
        <f>IFERROR(IF(ログ!E58&lt;&gt;"",ログ!E58,""),"")</f>
        <v/>
      </c>
      <c r="G55" s="351"/>
      <c r="H55" s="376" t="str">
        <f>IFERROR(IF(ログ!F58&lt;&gt;"",ログ!F58,""),"")</f>
        <v/>
      </c>
      <c r="I55" s="352"/>
      <c r="J55" s="70"/>
      <c r="K55" s="71" t="str">
        <f>IFERROR(IF(ログ!S57&lt;&gt;"",ログ!S57,""),"")</f>
        <v/>
      </c>
      <c r="L55" s="72"/>
      <c r="M55" s="73" t="str">
        <f>IFERROR(IF(ログ!T58&lt;&gt;"",ログ!T58,""),"")</f>
        <v/>
      </c>
    </row>
    <row r="56" spans="2:13" ht="15" customHeight="1">
      <c r="B56" s="158" t="str">
        <f>IFERROR(IF(ログ!C59&lt;&gt;"",ログ!C59,""),"削除")</f>
        <v/>
      </c>
      <c r="C56" s="89" t="str">
        <f>IFERROR(IF(ログ!D59&lt;&gt;"",ログ!D59,""),"")</f>
        <v/>
      </c>
      <c r="D56" s="87"/>
      <c r="E56" s="87" t="str">
        <f>IFERROR(IF(ログ!B59&lt;&gt;"",ログ!B59,""),"")</f>
        <v/>
      </c>
      <c r="F56" s="377" t="str">
        <f>IFERROR(IF(ログ!E59&lt;&gt;"",ログ!E59,""),"")</f>
        <v/>
      </c>
      <c r="G56" s="354"/>
      <c r="H56" s="377" t="str">
        <f>IFERROR(IF(ログ!F59&lt;&gt;"",ログ!F59,""),"")</f>
        <v/>
      </c>
      <c r="I56" s="355"/>
      <c r="J56" s="75"/>
      <c r="K56" s="76" t="str">
        <f>IFERROR(IF(ログ!S58&lt;&gt;"",ログ!S58,""),"")</f>
        <v/>
      </c>
      <c r="L56" s="77"/>
      <c r="M56" s="78" t="str">
        <f>IFERROR(IF(ログ!T59&lt;&gt;"",ログ!T59,""),"")</f>
        <v/>
      </c>
    </row>
    <row r="57" spans="2:13" ht="19.5" customHeight="1">
      <c r="B57" s="356" t="s">
        <v>99</v>
      </c>
      <c r="C57" s="357"/>
      <c r="D57" s="36"/>
      <c r="E57" s="37"/>
      <c r="F57" s="358"/>
      <c r="G57" s="359"/>
      <c r="H57" s="356" t="s">
        <v>99</v>
      </c>
      <c r="I57" s="360"/>
      <c r="J57" s="38"/>
      <c r="K57" s="39">
        <f>SUMIF((K7:K56),"&lt;&gt;#REF!")</f>
        <v>0</v>
      </c>
      <c r="L57" s="11">
        <f>+K57</f>
        <v>0</v>
      </c>
      <c r="M57" s="40"/>
    </row>
    <row r="58" spans="2:13" ht="19.5" customHeight="1">
      <c r="B58" s="10"/>
      <c r="C58" s="10"/>
      <c r="D58" s="11"/>
      <c r="E58" s="12"/>
      <c r="F58" s="12"/>
      <c r="G58" s="13"/>
      <c r="H58" s="10"/>
      <c r="I58" s="14"/>
      <c r="J58" s="11"/>
      <c r="K58" s="15"/>
      <c r="L58" s="11"/>
    </row>
    <row r="59" spans="2:13" ht="19.5" customHeight="1">
      <c r="B59" s="10"/>
      <c r="C59" s="10"/>
      <c r="D59" s="11"/>
      <c r="E59" s="12"/>
      <c r="F59" s="12"/>
      <c r="G59" s="13"/>
      <c r="H59" s="10"/>
      <c r="I59" s="14"/>
      <c r="J59" s="11"/>
      <c r="K59" s="15"/>
      <c r="L59" s="11"/>
    </row>
    <row r="60" spans="2:13" ht="20.25" customHeight="1">
      <c r="B60" s="373" t="s">
        <v>76</v>
      </c>
      <c r="C60" s="373"/>
      <c r="D60" s="373"/>
      <c r="E60" s="373"/>
      <c r="G60" s="374" t="s">
        <v>77</v>
      </c>
      <c r="H60" s="374"/>
      <c r="I60" s="151" t="str">
        <f>$I$2</f>
        <v>2026</v>
      </c>
      <c r="J60" s="375" t="s">
        <v>121</v>
      </c>
      <c r="K60" s="375"/>
      <c r="L60" s="375"/>
      <c r="M60" s="18" t="s">
        <v>78</v>
      </c>
    </row>
    <row r="61" spans="2:13" ht="18" customHeight="1">
      <c r="B61" s="365" t="s">
        <v>79</v>
      </c>
      <c r="C61" s="365"/>
      <c r="E61" s="41">
        <f>ログ!$N$2</f>
        <v>0</v>
      </c>
      <c r="F61" s="20" t="s">
        <v>80</v>
      </c>
      <c r="G61" s="366" t="s">
        <v>81</v>
      </c>
      <c r="H61" s="366"/>
      <c r="I61" s="22" t="s">
        <v>82</v>
      </c>
      <c r="J61" s="367" t="s">
        <v>83</v>
      </c>
      <c r="K61" s="365"/>
      <c r="L61" s="365"/>
      <c r="M61" s="21" t="s">
        <v>113</v>
      </c>
    </row>
    <row r="62" spans="2:13" ht="3" customHeight="1">
      <c r="B62" s="19"/>
      <c r="C62" s="19"/>
      <c r="G62" s="16" t="s">
        <v>84</v>
      </c>
      <c r="J62" s="18"/>
      <c r="K62" s="19"/>
      <c r="L62" s="19"/>
    </row>
    <row r="63" spans="2:13" ht="15" customHeight="1">
      <c r="B63" s="23" t="s">
        <v>85</v>
      </c>
      <c r="C63" s="24"/>
      <c r="D63" s="25"/>
      <c r="E63" s="26" t="s">
        <v>86</v>
      </c>
      <c r="F63" s="368" t="s">
        <v>87</v>
      </c>
      <c r="G63" s="369"/>
      <c r="H63" s="369"/>
      <c r="I63" s="370"/>
      <c r="J63" s="27" t="s">
        <v>88</v>
      </c>
      <c r="K63" s="28" t="s">
        <v>89</v>
      </c>
      <c r="L63" s="27" t="s">
        <v>90</v>
      </c>
      <c r="M63" s="29" t="s">
        <v>91</v>
      </c>
    </row>
    <row r="64" spans="2:13" ht="15" customHeight="1">
      <c r="B64" s="30" t="s">
        <v>92</v>
      </c>
      <c r="C64" s="31"/>
      <c r="D64" s="11"/>
      <c r="E64" s="19" t="s">
        <v>93</v>
      </c>
      <c r="F64" s="371" t="s">
        <v>94</v>
      </c>
      <c r="G64" s="372"/>
      <c r="H64" s="371" t="s">
        <v>95</v>
      </c>
      <c r="I64" s="371"/>
      <c r="J64" s="32" t="s">
        <v>96</v>
      </c>
      <c r="K64" s="33" t="s">
        <v>7</v>
      </c>
      <c r="L64" s="34" t="s">
        <v>97</v>
      </c>
      <c r="M64" s="35" t="s">
        <v>98</v>
      </c>
    </row>
    <row r="65" spans="2:13" ht="15" customHeight="1">
      <c r="B65" s="155" t="str">
        <f>IFERROR(IF(ログ!C60&lt;&gt;"",ログ!C60,""),"削除")</f>
        <v/>
      </c>
      <c r="C65" s="57" t="str">
        <f>IFERROR(IF(ログ!D60&lt;&gt;"",ログ!D60,""),"")</f>
        <v/>
      </c>
      <c r="D65" s="58"/>
      <c r="E65" s="58" t="str">
        <f>IFERROR(IF(ログ!B60&lt;&gt;"",ログ!B60,""),"")</f>
        <v/>
      </c>
      <c r="F65" s="364" t="str">
        <f>IFERROR(IF(ログ!E60&lt;&gt;"",ログ!E60,""),"")</f>
        <v/>
      </c>
      <c r="G65" s="362"/>
      <c r="H65" s="364" t="str">
        <f>IFERROR(IF(ログ!F60&lt;&gt;"",ログ!F60,""),"")</f>
        <v/>
      </c>
      <c r="I65" s="362"/>
      <c r="J65" s="59"/>
      <c r="K65" s="60" t="str">
        <f>IFERROR(IF(ログ!S59&lt;&gt;"",ログ!S59,""),"")</f>
        <v/>
      </c>
      <c r="L65" s="61" t="str">
        <f>IFERROR(IF(ログ!C60&lt;&gt;"",ログ!$O$3,""),"")</f>
        <v/>
      </c>
      <c r="M65" s="62" t="str">
        <f>IFERROR(IF(ログ!T60&lt;&gt;"",ログ!T60,""),"")</f>
        <v/>
      </c>
    </row>
    <row r="66" spans="2:13" ht="15" customHeight="1">
      <c r="B66" s="157" t="str">
        <f>IFERROR(IF(ログ!C61&lt;&gt;"",ログ!C61,""),"削除")</f>
        <v/>
      </c>
      <c r="C66" s="84" t="str">
        <f>IFERROR(IF(ログ!D61&lt;&gt;"",ログ!D61,""),"")</f>
        <v/>
      </c>
      <c r="D66" s="85"/>
      <c r="E66" s="85" t="str">
        <f>IFERROR(IF(ログ!B61&lt;&gt;"",ログ!B61,""),"")</f>
        <v/>
      </c>
      <c r="F66" s="376" t="str">
        <f>IFERROR(IF(ログ!E61&lt;&gt;"",ログ!E61,""),"")</f>
        <v/>
      </c>
      <c r="G66" s="351"/>
      <c r="H66" s="376" t="str">
        <f>IFERROR(IF(ログ!F61&lt;&gt;"",ログ!F61,""),"")</f>
        <v/>
      </c>
      <c r="I66" s="351"/>
      <c r="J66" s="65"/>
      <c r="K66" s="66" t="str">
        <f>IFERROR(IF(ログ!S60&lt;&gt;"",ログ!S60,""),"")</f>
        <v/>
      </c>
      <c r="L66" s="67"/>
      <c r="M66" s="68" t="str">
        <f>IFERROR(IF(ログ!T61&lt;&gt;"",ログ!T61,""),"")</f>
        <v/>
      </c>
    </row>
    <row r="67" spans="2:13" ht="15" customHeight="1">
      <c r="B67" s="157" t="str">
        <f>IFERROR(IF(ログ!C62&lt;&gt;"",ログ!C62,""),"削除")</f>
        <v/>
      </c>
      <c r="C67" s="84" t="str">
        <f>IFERROR(IF(ログ!D62&lt;&gt;"",ログ!D62,""),"")</f>
        <v/>
      </c>
      <c r="D67" s="85"/>
      <c r="E67" s="85" t="str">
        <f>IFERROR(IF(ログ!B62&lt;&gt;"",ログ!B62,""),"")</f>
        <v/>
      </c>
      <c r="F67" s="376" t="str">
        <f>IFERROR(IF(ログ!E62&lt;&gt;"",ログ!E62,""),"")</f>
        <v/>
      </c>
      <c r="G67" s="351"/>
      <c r="H67" s="376" t="str">
        <f>IFERROR(IF(ログ!F62&lt;&gt;"",ログ!F62,""),"")</f>
        <v/>
      </c>
      <c r="I67" s="351"/>
      <c r="J67" s="65"/>
      <c r="K67" s="66" t="str">
        <f>IFERROR(IF(ログ!S61&lt;&gt;"",ログ!S61,""),"")</f>
        <v/>
      </c>
      <c r="L67" s="67"/>
      <c r="M67" s="68" t="str">
        <f>IFERROR(IF(ログ!T62&lt;&gt;"",ログ!T62,""),"")</f>
        <v/>
      </c>
    </row>
    <row r="68" spans="2:13" ht="15" customHeight="1">
      <c r="B68" s="157" t="str">
        <f>IFERROR(IF(ログ!C63&lt;&gt;"",ログ!C63,""),"削除")</f>
        <v/>
      </c>
      <c r="C68" s="84" t="str">
        <f>IFERROR(IF(ログ!D63&lt;&gt;"",ログ!D63,""),"")</f>
        <v/>
      </c>
      <c r="D68" s="85"/>
      <c r="E68" s="85" t="str">
        <f>IFERROR(IF(ログ!B63&lt;&gt;"",ログ!B63,""),"")</f>
        <v/>
      </c>
      <c r="F68" s="376" t="str">
        <f>IFERROR(IF(ログ!E63&lt;&gt;"",ログ!E63,""),"")</f>
        <v/>
      </c>
      <c r="G68" s="351"/>
      <c r="H68" s="376" t="str">
        <f>IFERROR(IF(ログ!F63&lt;&gt;"",ログ!F63,""),"")</f>
        <v/>
      </c>
      <c r="I68" s="351"/>
      <c r="J68" s="65"/>
      <c r="K68" s="66" t="str">
        <f>IFERROR(IF(ログ!S62&lt;&gt;"",ログ!S62,""),"")</f>
        <v/>
      </c>
      <c r="L68" s="67"/>
      <c r="M68" s="68" t="str">
        <f>IFERROR(IF(ログ!T63&lt;&gt;"",ログ!T63,""),"")</f>
        <v/>
      </c>
    </row>
    <row r="69" spans="2:13" ht="15" customHeight="1">
      <c r="B69" s="157" t="str">
        <f>IFERROR(IF(ログ!C64&lt;&gt;"",ログ!C64,""),"削除")</f>
        <v/>
      </c>
      <c r="C69" s="84" t="str">
        <f>IFERROR(IF(ログ!D64&lt;&gt;"",ログ!D64,""),"")</f>
        <v/>
      </c>
      <c r="D69" s="85"/>
      <c r="E69" s="85" t="str">
        <f>IFERROR(IF(ログ!B64&lt;&gt;"",ログ!B64,""),"")</f>
        <v/>
      </c>
      <c r="F69" s="376" t="str">
        <f>IFERROR(IF(ログ!E64&lt;&gt;"",ログ!E64,""),"")</f>
        <v/>
      </c>
      <c r="G69" s="351"/>
      <c r="H69" s="376" t="str">
        <f>IFERROR(IF(ログ!F64&lt;&gt;"",ログ!F64,""),"")</f>
        <v/>
      </c>
      <c r="I69" s="351"/>
      <c r="J69" s="65"/>
      <c r="K69" s="66" t="str">
        <f>IFERROR(IF(ログ!S63&lt;&gt;"",ログ!S63,""),"")</f>
        <v/>
      </c>
      <c r="L69" s="67"/>
      <c r="M69" s="68" t="str">
        <f>IFERROR(IF(ログ!T64&lt;&gt;"",ログ!T64,""),"")</f>
        <v/>
      </c>
    </row>
    <row r="70" spans="2:13" ht="15" customHeight="1">
      <c r="B70" s="157" t="str">
        <f>IFERROR(IF(ログ!C65&lt;&gt;"",ログ!C65,""),"削除")</f>
        <v/>
      </c>
      <c r="C70" s="84" t="str">
        <f>IFERROR(IF(ログ!D65&lt;&gt;"",ログ!D65,""),"")</f>
        <v/>
      </c>
      <c r="D70" s="85"/>
      <c r="E70" s="85" t="str">
        <f>IFERROR(IF(ログ!B65&lt;&gt;"",ログ!B65,""),"")</f>
        <v/>
      </c>
      <c r="F70" s="376" t="str">
        <f>IFERROR(IF(ログ!E65&lt;&gt;"",ログ!E65,""),"")</f>
        <v/>
      </c>
      <c r="G70" s="351"/>
      <c r="H70" s="376" t="str">
        <f>IFERROR(IF(ログ!F65&lt;&gt;"",ログ!F65,""),"")</f>
        <v/>
      </c>
      <c r="I70" s="351"/>
      <c r="J70" s="65"/>
      <c r="K70" s="66" t="str">
        <f>IFERROR(IF(ログ!S64&lt;&gt;"",ログ!S64,""),"")</f>
        <v/>
      </c>
      <c r="L70" s="67"/>
      <c r="M70" s="68" t="str">
        <f>IFERROR(IF(ログ!T65&lt;&gt;"",ログ!T65,""),"")</f>
        <v/>
      </c>
    </row>
    <row r="71" spans="2:13" ht="15" customHeight="1">
      <c r="B71" s="157" t="str">
        <f>IFERROR(IF(ログ!C66&lt;&gt;"",ログ!C66,""),"削除")</f>
        <v/>
      </c>
      <c r="C71" s="84" t="str">
        <f>IFERROR(IF(ログ!D66&lt;&gt;"",ログ!D66,""),"")</f>
        <v/>
      </c>
      <c r="D71" s="86"/>
      <c r="E71" s="86" t="str">
        <f>IFERROR(IF(ログ!B66&lt;&gt;"",ログ!B66,""),"")</f>
        <v/>
      </c>
      <c r="F71" s="376" t="str">
        <f>IFERROR(IF(ログ!E66&lt;&gt;"",ログ!E66,""),"")</f>
        <v/>
      </c>
      <c r="G71" s="351"/>
      <c r="H71" s="376" t="str">
        <f>IFERROR(IF(ログ!F66&lt;&gt;"",ログ!F66,""),"")</f>
        <v/>
      </c>
      <c r="I71" s="351"/>
      <c r="J71" s="65"/>
      <c r="K71" s="66" t="str">
        <f>IFERROR(IF(ログ!S65&lt;&gt;"",ログ!S65,""),"")</f>
        <v/>
      </c>
      <c r="L71" s="67"/>
      <c r="M71" s="68" t="str">
        <f>IFERROR(IF(ログ!T66&lt;&gt;"",ログ!T66,""),"")</f>
        <v/>
      </c>
    </row>
    <row r="72" spans="2:13" ht="15" customHeight="1">
      <c r="B72" s="156" t="str">
        <f>IFERROR(IF(ログ!C67&lt;&gt;"",ログ!C67,""),"削除")</f>
        <v/>
      </c>
      <c r="C72" s="84" t="str">
        <f>IFERROR(IF(ログ!D67&lt;&gt;"",ログ!D67,""),"")</f>
        <v/>
      </c>
      <c r="D72" s="86"/>
      <c r="E72" s="86" t="str">
        <f>IFERROR(IF(ログ!B67&lt;&gt;"",ログ!B67,""),"")</f>
        <v/>
      </c>
      <c r="F72" s="376" t="str">
        <f>IFERROR(IF(ログ!E67&lt;&gt;"",ログ!E67,""),"")</f>
        <v/>
      </c>
      <c r="G72" s="351"/>
      <c r="H72" s="376" t="str">
        <f>IFERROR(IF(ログ!F67&lt;&gt;"",ログ!F67,""),"")</f>
        <v/>
      </c>
      <c r="I72" s="351"/>
      <c r="J72" s="70"/>
      <c r="K72" s="71" t="str">
        <f>IFERROR(IF(ログ!S66&lt;&gt;"",ログ!S66,""),"")</f>
        <v/>
      </c>
      <c r="L72" s="72"/>
      <c r="M72" s="73" t="str">
        <f>IFERROR(IF(ログ!T67&lt;&gt;"",ログ!T67,""),"")</f>
        <v/>
      </c>
    </row>
    <row r="73" spans="2:13" ht="15" customHeight="1">
      <c r="B73" s="156" t="str">
        <f>IFERROR(IF(ログ!C68&lt;&gt;"",ログ!C68,""),"削除")</f>
        <v/>
      </c>
      <c r="C73" s="84" t="str">
        <f>IFERROR(IF(ログ!D68&lt;&gt;"",ログ!D68,""),"")</f>
        <v/>
      </c>
      <c r="D73" s="86"/>
      <c r="E73" s="86" t="str">
        <f>IFERROR(IF(ログ!B68&lt;&gt;"",ログ!B68,""),"")</f>
        <v/>
      </c>
      <c r="F73" s="376" t="str">
        <f>IFERROR(IF(ログ!E68&lt;&gt;"",ログ!E68,""),"")</f>
        <v/>
      </c>
      <c r="G73" s="351"/>
      <c r="H73" s="376" t="str">
        <f>IFERROR(IF(ログ!F68&lt;&gt;"",ログ!F68,""),"")</f>
        <v/>
      </c>
      <c r="I73" s="351"/>
      <c r="J73" s="70"/>
      <c r="K73" s="71" t="str">
        <f>IFERROR(IF(ログ!S67&lt;&gt;"",ログ!S67,""),"")</f>
        <v/>
      </c>
      <c r="L73" s="72"/>
      <c r="M73" s="73" t="str">
        <f>IFERROR(IF(ログ!T68&lt;&gt;"",ログ!T68,""),"")</f>
        <v/>
      </c>
    </row>
    <row r="74" spans="2:13" ht="15" customHeight="1">
      <c r="B74" s="158" t="str">
        <f>IFERROR(IF(ログ!C69&lt;&gt;"",ログ!C69,""),"削除")</f>
        <v/>
      </c>
      <c r="C74" s="84" t="str">
        <f>IFERROR(IF(ログ!D69&lt;&gt;"",ログ!D69,""),"")</f>
        <v/>
      </c>
      <c r="D74" s="87"/>
      <c r="E74" s="87" t="str">
        <f>IFERROR(IF(ログ!B69&lt;&gt;"",ログ!B69,""),"")</f>
        <v/>
      </c>
      <c r="F74" s="376" t="str">
        <f>IFERROR(IF(ログ!E69&lt;&gt;"",ログ!E69,""),"")</f>
        <v/>
      </c>
      <c r="G74" s="351"/>
      <c r="H74" s="376" t="str">
        <f>IFERROR(IF(ログ!F69&lt;&gt;"",ログ!F69,""),"")</f>
        <v/>
      </c>
      <c r="I74" s="351"/>
      <c r="J74" s="75"/>
      <c r="K74" s="76" t="str">
        <f>IFERROR(IF(ログ!S68&lt;&gt;"",ログ!S68,""),"")</f>
        <v/>
      </c>
      <c r="L74" s="77"/>
      <c r="M74" s="78" t="str">
        <f>IFERROR(IF(ログ!T69&lt;&gt;"",ログ!T69,""),"")</f>
        <v/>
      </c>
    </row>
    <row r="75" spans="2:13" ht="15" customHeight="1">
      <c r="B75" s="155" t="str">
        <f>IFERROR(IF(ログ!C70&lt;&gt;"",ログ!C70,""),"削除")</f>
        <v/>
      </c>
      <c r="C75" s="57" t="str">
        <f>IFERROR(IF(ログ!D70&lt;&gt;"",ログ!D70,""),"")</f>
        <v/>
      </c>
      <c r="D75" s="58"/>
      <c r="E75" s="58" t="str">
        <f>IFERROR(IF(ログ!B70&lt;&gt;"",ログ!B70,""),"")</f>
        <v/>
      </c>
      <c r="F75" s="364" t="str">
        <f>IFERROR(IF(ログ!E70&lt;&gt;"",ログ!E70,""),"")</f>
        <v/>
      </c>
      <c r="G75" s="362"/>
      <c r="H75" s="364" t="str">
        <f>IFERROR(IF(ログ!F70&lt;&gt;"",ログ!F70,""),"")</f>
        <v/>
      </c>
      <c r="I75" s="362"/>
      <c r="J75" s="59"/>
      <c r="K75" s="60" t="str">
        <f>IFERROR(IF(ログ!S69&lt;&gt;"",ログ!S69,""),"")</f>
        <v/>
      </c>
      <c r="L75" s="81"/>
      <c r="M75" s="62" t="str">
        <f>IFERROR(IF(ログ!T70&lt;&gt;"",ログ!T70,""),"")</f>
        <v/>
      </c>
    </row>
    <row r="76" spans="2:13" ht="15" customHeight="1">
      <c r="B76" s="157" t="str">
        <f>IFERROR(IF(ログ!C71&lt;&gt;"",ログ!C71,""),"削除")</f>
        <v/>
      </c>
      <c r="C76" s="84" t="str">
        <f>IFERROR(IF(ログ!D71&lt;&gt;"",ログ!D71,""),"")</f>
        <v/>
      </c>
      <c r="D76" s="85"/>
      <c r="E76" s="85" t="str">
        <f>IFERROR(IF(ログ!B71&lt;&gt;"",ログ!B71,""),"")</f>
        <v/>
      </c>
      <c r="F76" s="376" t="str">
        <f>IFERROR(IF(ログ!E71&lt;&gt;"",ログ!E71,""),"")</f>
        <v/>
      </c>
      <c r="G76" s="351"/>
      <c r="H76" s="376" t="str">
        <f>IFERROR(IF(ログ!F71&lt;&gt;"",ログ!F71,""),"")</f>
        <v/>
      </c>
      <c r="I76" s="351"/>
      <c r="J76" s="65"/>
      <c r="K76" s="66" t="str">
        <f>IFERROR(IF(ログ!S70&lt;&gt;"",ログ!S70,""),"")</f>
        <v/>
      </c>
      <c r="L76" s="67"/>
      <c r="M76" s="68" t="str">
        <f>IFERROR(IF(ログ!T71&lt;&gt;"",ログ!T71,""),"")</f>
        <v/>
      </c>
    </row>
    <row r="77" spans="2:13" ht="15" customHeight="1">
      <c r="B77" s="157" t="str">
        <f>IFERROR(IF(ログ!C72&lt;&gt;"",ログ!C72,""),"削除")</f>
        <v/>
      </c>
      <c r="C77" s="84" t="str">
        <f>IFERROR(IF(ログ!D72&lt;&gt;"",ログ!D72,""),"")</f>
        <v/>
      </c>
      <c r="D77" s="85"/>
      <c r="E77" s="85" t="str">
        <f>IFERROR(IF(ログ!B72&lt;&gt;"",ログ!B72,""),"")</f>
        <v/>
      </c>
      <c r="F77" s="376" t="str">
        <f>IFERROR(IF(ログ!E72&lt;&gt;"",ログ!E72,""),"")</f>
        <v/>
      </c>
      <c r="G77" s="351"/>
      <c r="H77" s="376" t="str">
        <f>IFERROR(IF(ログ!F72&lt;&gt;"",ログ!F72,""),"")</f>
        <v/>
      </c>
      <c r="I77" s="351"/>
      <c r="J77" s="65"/>
      <c r="K77" s="66" t="str">
        <f>IFERROR(IF(ログ!S71&lt;&gt;"",ログ!S71,""),"")</f>
        <v/>
      </c>
      <c r="L77" s="67"/>
      <c r="M77" s="68" t="str">
        <f>IFERROR(IF(ログ!T72&lt;&gt;"",ログ!T72,""),"")</f>
        <v/>
      </c>
    </row>
    <row r="78" spans="2:13" ht="15" customHeight="1">
      <c r="B78" s="157" t="str">
        <f>IFERROR(IF(ログ!C73&lt;&gt;"",ログ!C73,""),"削除")</f>
        <v/>
      </c>
      <c r="C78" s="84" t="str">
        <f>IFERROR(IF(ログ!D73&lt;&gt;"",ログ!D73,""),"")</f>
        <v/>
      </c>
      <c r="D78" s="85"/>
      <c r="E78" s="85" t="str">
        <f>IFERROR(IF(ログ!B73&lt;&gt;"",ログ!B73,""),"")</f>
        <v/>
      </c>
      <c r="F78" s="376" t="str">
        <f>IFERROR(IF(ログ!E73&lt;&gt;"",ログ!E73,""),"")</f>
        <v/>
      </c>
      <c r="G78" s="351"/>
      <c r="H78" s="376" t="str">
        <f>IFERROR(IF(ログ!F73&lt;&gt;"",ログ!F73,""),"")</f>
        <v/>
      </c>
      <c r="I78" s="351"/>
      <c r="J78" s="65"/>
      <c r="K78" s="66" t="str">
        <f>IFERROR(IF(ログ!S72&lt;&gt;"",ログ!S72,""),"")</f>
        <v/>
      </c>
      <c r="L78" s="67"/>
      <c r="M78" s="68" t="str">
        <f>IFERROR(IF(ログ!T73&lt;&gt;"",ログ!T73,""),"")</f>
        <v/>
      </c>
    </row>
    <row r="79" spans="2:13" ht="15" customHeight="1">
      <c r="B79" s="157" t="str">
        <f>IFERROR(IF(ログ!C74&lt;&gt;"",ログ!C74,""),"削除")</f>
        <v/>
      </c>
      <c r="C79" s="84" t="str">
        <f>IFERROR(IF(ログ!D74&lt;&gt;"",ログ!D74,""),"")</f>
        <v/>
      </c>
      <c r="D79" s="85"/>
      <c r="E79" s="85" t="str">
        <f>IFERROR(IF(ログ!B74&lt;&gt;"",ログ!B74,""),"")</f>
        <v/>
      </c>
      <c r="F79" s="376" t="str">
        <f>IFERROR(IF(ログ!E74&lt;&gt;"",ログ!E74,""),"")</f>
        <v/>
      </c>
      <c r="G79" s="351"/>
      <c r="H79" s="376" t="str">
        <f>IFERROR(IF(ログ!F74&lt;&gt;"",ログ!F74,""),"")</f>
        <v/>
      </c>
      <c r="I79" s="351"/>
      <c r="J79" s="65"/>
      <c r="K79" s="66" t="str">
        <f>IFERROR(IF(ログ!S73&lt;&gt;"",ログ!S73,""),"")</f>
        <v/>
      </c>
      <c r="L79" s="67"/>
      <c r="M79" s="68" t="str">
        <f>IFERROR(IF(ログ!T74&lt;&gt;"",ログ!T74,""),"")</f>
        <v/>
      </c>
    </row>
    <row r="80" spans="2:13" ht="15" customHeight="1">
      <c r="B80" s="157" t="str">
        <f>IFERROR(IF(ログ!C75&lt;&gt;"",ログ!C75,""),"削除")</f>
        <v/>
      </c>
      <c r="C80" s="84" t="str">
        <f>IFERROR(IF(ログ!D75&lt;&gt;"",ログ!D75,""),"")</f>
        <v/>
      </c>
      <c r="D80" s="85"/>
      <c r="E80" s="85" t="str">
        <f>IFERROR(IF(ログ!B75&lt;&gt;"",ログ!B75,""),"")</f>
        <v/>
      </c>
      <c r="F80" s="376" t="str">
        <f>IFERROR(IF(ログ!E75&lt;&gt;"",ログ!E75,""),"")</f>
        <v/>
      </c>
      <c r="G80" s="351"/>
      <c r="H80" s="376" t="str">
        <f>IFERROR(IF(ログ!F75&lt;&gt;"",ログ!F75,""),"")</f>
        <v/>
      </c>
      <c r="I80" s="351"/>
      <c r="J80" s="65"/>
      <c r="K80" s="66" t="str">
        <f>IFERROR(IF(ログ!S74&lt;&gt;"",ログ!S74,""),"")</f>
        <v/>
      </c>
      <c r="L80" s="67"/>
      <c r="M80" s="68" t="str">
        <f>IFERROR(IF(ログ!T75&lt;&gt;"",ログ!T75,""),"")</f>
        <v/>
      </c>
    </row>
    <row r="81" spans="2:13" ht="15" customHeight="1">
      <c r="B81" s="157" t="str">
        <f>IFERROR(IF(ログ!C76&lt;&gt;"",ログ!C76,""),"削除")</f>
        <v/>
      </c>
      <c r="C81" s="84" t="str">
        <f>IFERROR(IF(ログ!D76&lt;&gt;"",ログ!D76,""),"")</f>
        <v/>
      </c>
      <c r="D81" s="85"/>
      <c r="E81" s="85" t="str">
        <f>IFERROR(IF(ログ!B76&lt;&gt;"",ログ!B76,""),"")</f>
        <v/>
      </c>
      <c r="F81" s="376" t="str">
        <f>IFERROR(IF(ログ!E76&lt;&gt;"",ログ!E76,""),"")</f>
        <v/>
      </c>
      <c r="G81" s="351"/>
      <c r="H81" s="376" t="str">
        <f>IFERROR(IF(ログ!F76&lt;&gt;"",ログ!F76,""),"")</f>
        <v/>
      </c>
      <c r="I81" s="351"/>
      <c r="J81" s="65"/>
      <c r="K81" s="66" t="str">
        <f>IFERROR(IF(ログ!S75&lt;&gt;"",ログ!S75,""),"")</f>
        <v/>
      </c>
      <c r="L81" s="67"/>
      <c r="M81" s="68" t="str">
        <f>IFERROR(IF(ログ!T76&lt;&gt;"",ログ!T76,""),"")</f>
        <v/>
      </c>
    </row>
    <row r="82" spans="2:13" ht="15" customHeight="1">
      <c r="B82" s="156" t="str">
        <f>IFERROR(IF(ログ!C77&lt;&gt;"",ログ!C77,""),"削除")</f>
        <v/>
      </c>
      <c r="C82" s="84" t="str">
        <f>IFERROR(IF(ログ!D77&lt;&gt;"",ログ!D77,""),"")</f>
        <v/>
      </c>
      <c r="D82" s="86"/>
      <c r="E82" s="86" t="str">
        <f>IFERROR(IF(ログ!B77&lt;&gt;"",ログ!B77,""),"")</f>
        <v/>
      </c>
      <c r="F82" s="376" t="str">
        <f>IFERROR(IF(ログ!E77&lt;&gt;"",ログ!E77,""),"")</f>
        <v/>
      </c>
      <c r="G82" s="351"/>
      <c r="H82" s="376" t="str">
        <f>IFERROR(IF(ログ!F77&lt;&gt;"",ログ!F77,""),"")</f>
        <v/>
      </c>
      <c r="I82" s="351"/>
      <c r="J82" s="70"/>
      <c r="K82" s="71" t="str">
        <f>IFERROR(IF(ログ!S76&lt;&gt;"",ログ!S76,""),"")</f>
        <v/>
      </c>
      <c r="L82" s="72"/>
      <c r="M82" s="73" t="str">
        <f>IFERROR(IF(ログ!T77&lt;&gt;"",ログ!T77,""),"")</f>
        <v/>
      </c>
    </row>
    <row r="83" spans="2:13" ht="15" customHeight="1">
      <c r="B83" s="156" t="str">
        <f>IFERROR(IF(ログ!C78&lt;&gt;"",ログ!C78,""),"削除")</f>
        <v/>
      </c>
      <c r="C83" s="84" t="str">
        <f>IFERROR(IF(ログ!D78&lt;&gt;"",ログ!D78,""),"")</f>
        <v/>
      </c>
      <c r="D83" s="86"/>
      <c r="E83" s="86" t="str">
        <f>IFERROR(IF(ログ!B78&lt;&gt;"",ログ!B78,""),"")</f>
        <v/>
      </c>
      <c r="F83" s="376" t="str">
        <f>IFERROR(IF(ログ!E78&lt;&gt;"",ログ!E78,""),"")</f>
        <v/>
      </c>
      <c r="G83" s="351"/>
      <c r="H83" s="376" t="str">
        <f>IFERROR(IF(ログ!F78&lt;&gt;"",ログ!F78,""),"")</f>
        <v/>
      </c>
      <c r="I83" s="351"/>
      <c r="J83" s="70"/>
      <c r="K83" s="71" t="str">
        <f>IFERROR(IF(ログ!S77&lt;&gt;"",ログ!S77,""),"")</f>
        <v/>
      </c>
      <c r="L83" s="72"/>
      <c r="M83" s="73" t="str">
        <f>IFERROR(IF(ログ!T78&lt;&gt;"",ログ!T78,""),"")</f>
        <v/>
      </c>
    </row>
    <row r="84" spans="2:13" ht="15" customHeight="1">
      <c r="B84" s="158" t="str">
        <f>IFERROR(IF(ログ!C79&lt;&gt;"",ログ!C79,""),"削除")</f>
        <v/>
      </c>
      <c r="C84" s="84" t="str">
        <f>IFERROR(IF(ログ!D79&lt;&gt;"",ログ!D79,""),"")</f>
        <v/>
      </c>
      <c r="D84" s="87"/>
      <c r="E84" s="87" t="str">
        <f>IFERROR(IF(ログ!B79&lt;&gt;"",ログ!B79,""),"")</f>
        <v/>
      </c>
      <c r="F84" s="376" t="str">
        <f>IFERROR(IF(ログ!E79&lt;&gt;"",ログ!E79,""),"")</f>
        <v/>
      </c>
      <c r="G84" s="351"/>
      <c r="H84" s="376" t="str">
        <f>IFERROR(IF(ログ!F79&lt;&gt;"",ログ!F79,""),"")</f>
        <v/>
      </c>
      <c r="I84" s="351"/>
      <c r="J84" s="75"/>
      <c r="K84" s="76" t="str">
        <f>IFERROR(IF(ログ!S78&lt;&gt;"",ログ!S78,""),"")</f>
        <v/>
      </c>
      <c r="L84" s="77"/>
      <c r="M84" s="78" t="str">
        <f>IFERROR(IF(ログ!T79&lt;&gt;"",ログ!T79,""),"")</f>
        <v/>
      </c>
    </row>
    <row r="85" spans="2:13" ht="15" customHeight="1">
      <c r="B85" s="155" t="str">
        <f>IFERROR(IF(ログ!C80&lt;&gt;"",ログ!C80,""),"削除")</f>
        <v/>
      </c>
      <c r="C85" s="57" t="str">
        <f>IFERROR(IF(ログ!D80&lt;&gt;"",ログ!D80,""),"")</f>
        <v/>
      </c>
      <c r="D85" s="58"/>
      <c r="E85" s="58" t="str">
        <f>IFERROR(IF(ログ!B80&lt;&gt;"",ログ!B80,""),"")</f>
        <v/>
      </c>
      <c r="F85" s="364" t="str">
        <f>IFERROR(IF(ログ!E80&lt;&gt;"",ログ!E80,""),"")</f>
        <v/>
      </c>
      <c r="G85" s="362"/>
      <c r="H85" s="364" t="str">
        <f>IFERROR(IF(ログ!F80&lt;&gt;"",ログ!F80,""),"")</f>
        <v/>
      </c>
      <c r="I85" s="362"/>
      <c r="J85" s="59"/>
      <c r="K85" s="60" t="str">
        <f>IFERROR(IF(ログ!S79&lt;&gt;"",ログ!S79,""),"")</f>
        <v/>
      </c>
      <c r="L85" s="81"/>
      <c r="M85" s="62" t="str">
        <f>IFERROR(IF(ログ!T80&lt;&gt;"",ログ!T80,""),"")</f>
        <v/>
      </c>
    </row>
    <row r="86" spans="2:13" ht="15" customHeight="1">
      <c r="B86" s="157" t="str">
        <f>IFERROR(IF(ログ!C81&lt;&gt;"",ログ!C81,""),"削除")</f>
        <v/>
      </c>
      <c r="C86" s="84" t="str">
        <f>IFERROR(IF(ログ!D81&lt;&gt;"",ログ!D81,""),"")</f>
        <v/>
      </c>
      <c r="D86" s="85"/>
      <c r="E86" s="85" t="str">
        <f>IFERROR(IF(ログ!B81&lt;&gt;"",ログ!B81,""),"")</f>
        <v/>
      </c>
      <c r="F86" s="376" t="str">
        <f>IFERROR(IF(ログ!E81&lt;&gt;"",ログ!E81,""),"")</f>
        <v/>
      </c>
      <c r="G86" s="351"/>
      <c r="H86" s="376" t="str">
        <f>IFERROR(IF(ログ!F81&lt;&gt;"",ログ!F81,""),"")</f>
        <v/>
      </c>
      <c r="I86" s="351"/>
      <c r="J86" s="65"/>
      <c r="K86" s="66" t="str">
        <f>IFERROR(IF(ログ!S80&lt;&gt;"",ログ!S80,""),"")</f>
        <v/>
      </c>
      <c r="L86" s="67"/>
      <c r="M86" s="68" t="str">
        <f>IFERROR(IF(ログ!T81&lt;&gt;"",ログ!T81,""),"")</f>
        <v/>
      </c>
    </row>
    <row r="87" spans="2:13" ht="15" customHeight="1">
      <c r="B87" s="157" t="str">
        <f>IFERROR(IF(ログ!C82&lt;&gt;"",ログ!C82,""),"削除")</f>
        <v/>
      </c>
      <c r="C87" s="84" t="str">
        <f>IFERROR(IF(ログ!D82&lt;&gt;"",ログ!D82,""),"")</f>
        <v/>
      </c>
      <c r="D87" s="85"/>
      <c r="E87" s="85" t="str">
        <f>IFERROR(IF(ログ!B82&lt;&gt;"",ログ!B82,""),"")</f>
        <v/>
      </c>
      <c r="F87" s="376" t="str">
        <f>IFERROR(IF(ログ!E82&lt;&gt;"",ログ!E82,""),"")</f>
        <v/>
      </c>
      <c r="G87" s="351"/>
      <c r="H87" s="376" t="str">
        <f>IFERROR(IF(ログ!F82&lt;&gt;"",ログ!F82,""),"")</f>
        <v/>
      </c>
      <c r="I87" s="351"/>
      <c r="J87" s="65"/>
      <c r="K87" s="66" t="str">
        <f>IFERROR(IF(ログ!S81&lt;&gt;"",ログ!S81,""),"")</f>
        <v/>
      </c>
      <c r="L87" s="67"/>
      <c r="M87" s="68" t="str">
        <f>IFERROR(IF(ログ!T82&lt;&gt;"",ログ!T82,""),"")</f>
        <v/>
      </c>
    </row>
    <row r="88" spans="2:13" ht="15" customHeight="1">
      <c r="B88" s="157" t="str">
        <f>IFERROR(IF(ログ!C83&lt;&gt;"",ログ!C83,""),"削除")</f>
        <v/>
      </c>
      <c r="C88" s="84" t="str">
        <f>IFERROR(IF(ログ!D83&lt;&gt;"",ログ!D83,""),"")</f>
        <v/>
      </c>
      <c r="D88" s="85"/>
      <c r="E88" s="85" t="str">
        <f>IFERROR(IF(ログ!B83&lt;&gt;"",ログ!B83,""),"")</f>
        <v/>
      </c>
      <c r="F88" s="376" t="str">
        <f>IFERROR(IF(ログ!E83&lt;&gt;"",ログ!E83,""),"")</f>
        <v/>
      </c>
      <c r="G88" s="351"/>
      <c r="H88" s="376" t="str">
        <f>IFERROR(IF(ログ!F83&lt;&gt;"",ログ!F83,""),"")</f>
        <v/>
      </c>
      <c r="I88" s="351"/>
      <c r="J88" s="65"/>
      <c r="K88" s="66" t="str">
        <f>IFERROR(IF(ログ!S82&lt;&gt;"",ログ!S82,""),"")</f>
        <v/>
      </c>
      <c r="L88" s="67"/>
      <c r="M88" s="68" t="str">
        <f>IFERROR(IF(ログ!T83&lt;&gt;"",ログ!T83,""),"")</f>
        <v/>
      </c>
    </row>
    <row r="89" spans="2:13" ht="15" customHeight="1">
      <c r="B89" s="157" t="str">
        <f>IFERROR(IF(ログ!C84&lt;&gt;"",ログ!C84,""),"削除")</f>
        <v/>
      </c>
      <c r="C89" s="84" t="str">
        <f>IFERROR(IF(ログ!D84&lt;&gt;"",ログ!D84,""),"")</f>
        <v/>
      </c>
      <c r="D89" s="85"/>
      <c r="E89" s="85" t="str">
        <f>IFERROR(IF(ログ!B84&lt;&gt;"",ログ!B84,""),"")</f>
        <v/>
      </c>
      <c r="F89" s="376" t="str">
        <f>IFERROR(IF(ログ!E84&lt;&gt;"",ログ!E84,""),"")</f>
        <v/>
      </c>
      <c r="G89" s="351"/>
      <c r="H89" s="376" t="str">
        <f>IFERROR(IF(ログ!F84&lt;&gt;"",ログ!F84,""),"")</f>
        <v/>
      </c>
      <c r="I89" s="352"/>
      <c r="J89" s="65"/>
      <c r="K89" s="66" t="str">
        <f>IFERROR(IF(ログ!S83&lt;&gt;"",ログ!S83,""),"")</f>
        <v/>
      </c>
      <c r="L89" s="67"/>
      <c r="M89" s="68" t="str">
        <f>IFERROR(IF(ログ!T84&lt;&gt;"",ログ!T84,""),"")</f>
        <v/>
      </c>
    </row>
    <row r="90" spans="2:13" ht="15" customHeight="1">
      <c r="B90" s="157" t="str">
        <f>IFERROR(IF(ログ!C85&lt;&gt;"",ログ!C85,""),"削除")</f>
        <v/>
      </c>
      <c r="C90" s="84" t="str">
        <f>IFERROR(IF(ログ!D85&lt;&gt;"",ログ!D85,""),"")</f>
        <v/>
      </c>
      <c r="D90" s="85"/>
      <c r="E90" s="85" t="str">
        <f>IFERROR(IF(ログ!B85&lt;&gt;"",ログ!B85,""),"")</f>
        <v/>
      </c>
      <c r="F90" s="376" t="str">
        <f>IFERROR(IF(ログ!E85&lt;&gt;"",ログ!E85,""),"")</f>
        <v/>
      </c>
      <c r="G90" s="351"/>
      <c r="H90" s="376" t="str">
        <f>IFERROR(IF(ログ!F85&lt;&gt;"",ログ!F85,""),"")</f>
        <v/>
      </c>
      <c r="I90" s="352"/>
      <c r="J90" s="65"/>
      <c r="K90" s="66" t="str">
        <f>IFERROR(IF(ログ!S84&lt;&gt;"",ログ!S84,""),"")</f>
        <v/>
      </c>
      <c r="L90" s="67"/>
      <c r="M90" s="68" t="str">
        <f>IFERROR(IF(ログ!T85&lt;&gt;"",ログ!T85,""),"")</f>
        <v/>
      </c>
    </row>
    <row r="91" spans="2:13" ht="15" customHeight="1">
      <c r="B91" s="157" t="str">
        <f>IFERROR(IF(ログ!C86&lt;&gt;"",ログ!C86,""),"削除")</f>
        <v/>
      </c>
      <c r="C91" s="84" t="str">
        <f>IFERROR(IF(ログ!D86&lt;&gt;"",ログ!D86,""),"")</f>
        <v/>
      </c>
      <c r="D91" s="85"/>
      <c r="E91" s="85" t="str">
        <f>IFERROR(IF(ログ!B86&lt;&gt;"",ログ!B86,""),"")</f>
        <v/>
      </c>
      <c r="F91" s="376" t="str">
        <f>IFERROR(IF(ログ!E86&lt;&gt;"",ログ!E86,""),"")</f>
        <v/>
      </c>
      <c r="G91" s="351"/>
      <c r="H91" s="376" t="str">
        <f>IFERROR(IF(ログ!F86&lt;&gt;"",ログ!F86,""),"")</f>
        <v/>
      </c>
      <c r="I91" s="352"/>
      <c r="J91" s="65"/>
      <c r="K91" s="66" t="str">
        <f>IFERROR(IF(ログ!S85&lt;&gt;"",ログ!S85,""),"")</f>
        <v/>
      </c>
      <c r="L91" s="67"/>
      <c r="M91" s="68" t="str">
        <f>IFERROR(IF(ログ!T86&lt;&gt;"",ログ!T86,""),"")</f>
        <v/>
      </c>
    </row>
    <row r="92" spans="2:13" ht="15" customHeight="1">
      <c r="B92" s="156" t="str">
        <f>IFERROR(IF(ログ!C87&lt;&gt;"",ログ!C87,""),"削除")</f>
        <v/>
      </c>
      <c r="C92" s="88" t="str">
        <f>IFERROR(IF(ログ!D87&lt;&gt;"",ログ!D87,""),"")</f>
        <v/>
      </c>
      <c r="D92" s="86"/>
      <c r="E92" s="86" t="str">
        <f>IFERROR(IF(ログ!B87&lt;&gt;"",ログ!B87,""),"")</f>
        <v/>
      </c>
      <c r="F92" s="376" t="str">
        <f>IFERROR(IF(ログ!E87&lt;&gt;"",ログ!E87,""),"")</f>
        <v/>
      </c>
      <c r="G92" s="351"/>
      <c r="H92" s="376" t="str">
        <f>IFERROR(IF(ログ!F87&lt;&gt;"",ログ!F87,""),"")</f>
        <v/>
      </c>
      <c r="I92" s="352"/>
      <c r="J92" s="70"/>
      <c r="K92" s="71" t="str">
        <f>IFERROR(IF(ログ!S86&lt;&gt;"",ログ!S86,""),"")</f>
        <v/>
      </c>
      <c r="L92" s="72"/>
      <c r="M92" s="73" t="str">
        <f>IFERROR(IF(ログ!T87&lt;&gt;"",ログ!T87,""),"")</f>
        <v/>
      </c>
    </row>
    <row r="93" spans="2:13" ht="15" customHeight="1">
      <c r="B93" s="156" t="str">
        <f>IFERROR(IF(ログ!C88&lt;&gt;"",ログ!C88,""),"削除")</f>
        <v/>
      </c>
      <c r="C93" s="88" t="str">
        <f>IFERROR(IF(ログ!D88&lt;&gt;"",ログ!D88,""),"")</f>
        <v/>
      </c>
      <c r="D93" s="86"/>
      <c r="E93" s="86" t="str">
        <f>IFERROR(IF(ログ!B88&lt;&gt;"",ログ!B88,""),"")</f>
        <v/>
      </c>
      <c r="F93" s="376" t="str">
        <f>IFERROR(IF(ログ!E88&lt;&gt;"",ログ!E88,""),"")</f>
        <v/>
      </c>
      <c r="G93" s="351"/>
      <c r="H93" s="376" t="str">
        <f>IFERROR(IF(ログ!F88&lt;&gt;"",ログ!F88,""),"")</f>
        <v/>
      </c>
      <c r="I93" s="352"/>
      <c r="J93" s="70"/>
      <c r="K93" s="71" t="str">
        <f>IFERROR(IF(ログ!S87&lt;&gt;"",ログ!S87,""),"")</f>
        <v/>
      </c>
      <c r="L93" s="72"/>
      <c r="M93" s="73" t="str">
        <f>IFERROR(IF(ログ!T88&lt;&gt;"",ログ!T88,""),"")</f>
        <v/>
      </c>
    </row>
    <row r="94" spans="2:13" ht="15" customHeight="1">
      <c r="B94" s="158" t="str">
        <f>IFERROR(IF(ログ!C89&lt;&gt;"",ログ!C89,""),"削除")</f>
        <v/>
      </c>
      <c r="C94" s="89" t="str">
        <f>IFERROR(IF(ログ!D89&lt;&gt;"",ログ!D89,""),"")</f>
        <v/>
      </c>
      <c r="D94" s="87"/>
      <c r="E94" s="87" t="str">
        <f>IFERROR(IF(ログ!B89&lt;&gt;"",ログ!B89,""),"")</f>
        <v/>
      </c>
      <c r="F94" s="377" t="str">
        <f>IFERROR(IF(ログ!E89&lt;&gt;"",ログ!E89,""),"")</f>
        <v/>
      </c>
      <c r="G94" s="354"/>
      <c r="H94" s="377" t="str">
        <f>IFERROR(IF(ログ!F89&lt;&gt;"",ログ!F89,""),"")</f>
        <v/>
      </c>
      <c r="I94" s="355"/>
      <c r="J94" s="75"/>
      <c r="K94" s="76" t="str">
        <f>IFERROR(IF(ログ!S88&lt;&gt;"",ログ!S88,""),"")</f>
        <v/>
      </c>
      <c r="L94" s="77"/>
      <c r="M94" s="78" t="str">
        <f>IFERROR(IF(ログ!T89&lt;&gt;"",ログ!T89,""),"")</f>
        <v/>
      </c>
    </row>
    <row r="95" spans="2:13" ht="15" customHeight="1">
      <c r="B95" s="155" t="str">
        <f>IFERROR(IF(ログ!C90&lt;&gt;"",ログ!C90,""),"削除")</f>
        <v/>
      </c>
      <c r="C95" s="57" t="str">
        <f>IFERROR(IF(ログ!D90&lt;&gt;"",ログ!D90,""),"")</f>
        <v/>
      </c>
      <c r="D95" s="58"/>
      <c r="E95" s="58" t="str">
        <f>IFERROR(IF(ログ!B90&lt;&gt;"",ログ!B90,""),"")</f>
        <v/>
      </c>
      <c r="F95" s="364" t="str">
        <f>IFERROR(IF(ログ!E90&lt;&gt;"",ログ!E90,""),"")</f>
        <v/>
      </c>
      <c r="G95" s="362"/>
      <c r="H95" s="364" t="str">
        <f>IFERROR(IF(ログ!F90&lt;&gt;"",ログ!F90,""),"")</f>
        <v/>
      </c>
      <c r="I95" s="363"/>
      <c r="J95" s="59"/>
      <c r="K95" s="60" t="str">
        <f>IFERROR(IF(ログ!S89&lt;&gt;"",ログ!S89,""),"")</f>
        <v/>
      </c>
      <c r="L95" s="81"/>
      <c r="M95" s="62" t="str">
        <f>IFERROR(IF(ログ!T90&lt;&gt;"",ログ!T90,""),"")</f>
        <v/>
      </c>
    </row>
    <row r="96" spans="2:13" ht="15" customHeight="1">
      <c r="B96" s="157" t="str">
        <f>IFERROR(IF(ログ!C91&lt;&gt;"",ログ!C91,""),"削除")</f>
        <v/>
      </c>
      <c r="C96" s="84" t="str">
        <f>IFERROR(IF(ログ!D91&lt;&gt;"",ログ!D91,""),"")</f>
        <v/>
      </c>
      <c r="D96" s="85"/>
      <c r="E96" s="85" t="str">
        <f>IFERROR(IF(ログ!B91&lt;&gt;"",ログ!B91,""),"")</f>
        <v/>
      </c>
      <c r="F96" s="376" t="str">
        <f>IFERROR(IF(ログ!E91&lt;&gt;"",ログ!E91,""),"")</f>
        <v/>
      </c>
      <c r="G96" s="351"/>
      <c r="H96" s="376" t="str">
        <f>IFERROR(IF(ログ!F91&lt;&gt;"",ログ!F91,""),"")</f>
        <v/>
      </c>
      <c r="I96" s="352"/>
      <c r="J96" s="65"/>
      <c r="K96" s="66" t="str">
        <f>IFERROR(IF(ログ!S90&lt;&gt;"",ログ!S90,""),"")</f>
        <v/>
      </c>
      <c r="L96" s="67"/>
      <c r="M96" s="68" t="str">
        <f>IFERROR(IF(ログ!T91&lt;&gt;"",ログ!T91,""),"")</f>
        <v/>
      </c>
    </row>
    <row r="97" spans="2:13" ht="15" customHeight="1">
      <c r="B97" s="157" t="str">
        <f>IFERROR(IF(ログ!C92&lt;&gt;"",ログ!C92,""),"削除")</f>
        <v/>
      </c>
      <c r="C97" s="84" t="str">
        <f>IFERROR(IF(ログ!D92&lt;&gt;"",ログ!D92,""),"")</f>
        <v/>
      </c>
      <c r="D97" s="85"/>
      <c r="E97" s="85" t="str">
        <f>IFERROR(IF(ログ!B92&lt;&gt;"",ログ!B92,""),"")</f>
        <v/>
      </c>
      <c r="F97" s="376" t="str">
        <f>IFERROR(IF(ログ!E92&lt;&gt;"",ログ!E92,""),"")</f>
        <v/>
      </c>
      <c r="G97" s="351"/>
      <c r="H97" s="376" t="str">
        <f>IFERROR(IF(ログ!F92&lt;&gt;"",ログ!F92,""),"")</f>
        <v/>
      </c>
      <c r="I97" s="352"/>
      <c r="J97" s="65"/>
      <c r="K97" s="66" t="str">
        <f>IFERROR(IF(ログ!S91&lt;&gt;"",ログ!S91,""),"")</f>
        <v/>
      </c>
      <c r="L97" s="67"/>
      <c r="M97" s="68" t="str">
        <f>IFERROR(IF(ログ!T92&lt;&gt;"",ログ!T92,""),"")</f>
        <v/>
      </c>
    </row>
    <row r="98" spans="2:13" ht="15" customHeight="1">
      <c r="B98" s="157" t="str">
        <f>IFERROR(IF(ログ!C93&lt;&gt;"",ログ!C93,""),"削除")</f>
        <v/>
      </c>
      <c r="C98" s="84" t="str">
        <f>IFERROR(IF(ログ!D93&lt;&gt;"",ログ!D93,""),"")</f>
        <v/>
      </c>
      <c r="D98" s="85"/>
      <c r="E98" s="85" t="str">
        <f>IFERROR(IF(ログ!B93&lt;&gt;"",ログ!B93,""),"")</f>
        <v/>
      </c>
      <c r="F98" s="376" t="str">
        <f>IFERROR(IF(ログ!E93&lt;&gt;"",ログ!E93,""),"")</f>
        <v/>
      </c>
      <c r="G98" s="351"/>
      <c r="H98" s="376" t="str">
        <f>IFERROR(IF(ログ!F93&lt;&gt;"",ログ!F93,""),"")</f>
        <v/>
      </c>
      <c r="I98" s="352"/>
      <c r="J98" s="65"/>
      <c r="K98" s="66" t="str">
        <f>IFERROR(IF(ログ!S92&lt;&gt;"",ログ!S92,""),"")</f>
        <v/>
      </c>
      <c r="L98" s="67"/>
      <c r="M98" s="68" t="str">
        <f>IFERROR(IF(ログ!T93&lt;&gt;"",ログ!T93,""),"")</f>
        <v/>
      </c>
    </row>
    <row r="99" spans="2:13" ht="15" customHeight="1">
      <c r="B99" s="157" t="str">
        <f>IFERROR(IF(ログ!C94&lt;&gt;"",ログ!C94,""),"削除")</f>
        <v/>
      </c>
      <c r="C99" s="84" t="str">
        <f>IFERROR(IF(ログ!D94&lt;&gt;"",ログ!D94,""),"")</f>
        <v/>
      </c>
      <c r="D99" s="85"/>
      <c r="E99" s="85" t="str">
        <f>IFERROR(IF(ログ!B94&lt;&gt;"",ログ!B94,""),"")</f>
        <v/>
      </c>
      <c r="F99" s="376" t="str">
        <f>IFERROR(IF(ログ!E94&lt;&gt;"",ログ!E94,""),"")</f>
        <v/>
      </c>
      <c r="G99" s="351"/>
      <c r="H99" s="376" t="str">
        <f>IFERROR(IF(ログ!F94&lt;&gt;"",ログ!F94,""),"")</f>
        <v/>
      </c>
      <c r="I99" s="352"/>
      <c r="J99" s="65"/>
      <c r="K99" s="66" t="str">
        <f>IFERROR(IF(ログ!S93&lt;&gt;"",ログ!S93,""),"")</f>
        <v/>
      </c>
      <c r="L99" s="67"/>
      <c r="M99" s="68" t="str">
        <f>IFERROR(IF(ログ!T94&lt;&gt;"",ログ!T94,""),"")</f>
        <v/>
      </c>
    </row>
    <row r="100" spans="2:13" ht="15" customHeight="1">
      <c r="B100" s="157" t="str">
        <f>IFERROR(IF(ログ!C95&lt;&gt;"",ログ!C95,""),"削除")</f>
        <v/>
      </c>
      <c r="C100" s="84" t="str">
        <f>IFERROR(IF(ログ!D95&lt;&gt;"",ログ!D95,""),"")</f>
        <v/>
      </c>
      <c r="D100" s="85"/>
      <c r="E100" s="85" t="str">
        <f>IFERROR(IF(ログ!B95&lt;&gt;"",ログ!B95,""),"")</f>
        <v/>
      </c>
      <c r="F100" s="376" t="str">
        <f>IFERROR(IF(ログ!E95&lt;&gt;"",ログ!E95,""),"")</f>
        <v/>
      </c>
      <c r="G100" s="351"/>
      <c r="H100" s="376" t="str">
        <f>IFERROR(IF(ログ!F95&lt;&gt;"",ログ!F95,""),"")</f>
        <v/>
      </c>
      <c r="I100" s="352"/>
      <c r="J100" s="65"/>
      <c r="K100" s="66" t="str">
        <f>IFERROR(IF(ログ!S94&lt;&gt;"",ログ!S94,""),"")</f>
        <v/>
      </c>
      <c r="L100" s="67"/>
      <c r="M100" s="68" t="str">
        <f>IFERROR(IF(ログ!T95&lt;&gt;"",ログ!T95,""),"")</f>
        <v/>
      </c>
    </row>
    <row r="101" spans="2:13" ht="15" customHeight="1">
      <c r="B101" s="157" t="str">
        <f>IFERROR(IF(ログ!C96&lt;&gt;"",ログ!C96,""),"削除")</f>
        <v/>
      </c>
      <c r="C101" s="84" t="str">
        <f>IFERROR(IF(ログ!D96&lt;&gt;"",ログ!D96,""),"")</f>
        <v/>
      </c>
      <c r="D101" s="85"/>
      <c r="E101" s="85" t="str">
        <f>IFERROR(IF(ログ!B96&lt;&gt;"",ログ!B96,""),"")</f>
        <v/>
      </c>
      <c r="F101" s="376" t="str">
        <f>IFERROR(IF(ログ!E96&lt;&gt;"",ログ!E96,""),"")</f>
        <v/>
      </c>
      <c r="G101" s="351"/>
      <c r="H101" s="376" t="str">
        <f>IFERROR(IF(ログ!F96&lt;&gt;"",ログ!F96,""),"")</f>
        <v/>
      </c>
      <c r="I101" s="352"/>
      <c r="J101" s="65"/>
      <c r="K101" s="66" t="str">
        <f>IFERROR(IF(ログ!S95&lt;&gt;"",ログ!S95,""),"")</f>
        <v/>
      </c>
      <c r="L101" s="67"/>
      <c r="M101" s="68" t="str">
        <f>IFERROR(IF(ログ!T96&lt;&gt;"",ログ!T96,""),"")</f>
        <v/>
      </c>
    </row>
    <row r="102" spans="2:13" ht="15" customHeight="1">
      <c r="B102" s="156" t="str">
        <f>IFERROR(IF(ログ!C97&lt;&gt;"",ログ!C97,""),"削除")</f>
        <v/>
      </c>
      <c r="C102" s="88" t="str">
        <f>IFERROR(IF(ログ!D97&lt;&gt;"",ログ!D97,""),"")</f>
        <v/>
      </c>
      <c r="D102" s="86"/>
      <c r="E102" s="86" t="str">
        <f>IFERROR(IF(ログ!B97&lt;&gt;"",ログ!B97,""),"")</f>
        <v/>
      </c>
      <c r="F102" s="376" t="str">
        <f>IFERROR(IF(ログ!E97&lt;&gt;"",ログ!E97,""),"")</f>
        <v/>
      </c>
      <c r="G102" s="351"/>
      <c r="H102" s="376" t="str">
        <f>IFERROR(IF(ログ!F97&lt;&gt;"",ログ!F97,""),"")</f>
        <v/>
      </c>
      <c r="I102" s="352"/>
      <c r="J102" s="70"/>
      <c r="K102" s="71" t="str">
        <f>IFERROR(IF(ログ!S96&lt;&gt;"",ログ!S96,""),"")</f>
        <v/>
      </c>
      <c r="L102" s="72"/>
      <c r="M102" s="73" t="str">
        <f>IFERROR(IF(ログ!T97&lt;&gt;"",ログ!T97,""),"")</f>
        <v/>
      </c>
    </row>
    <row r="103" spans="2:13" ht="15" customHeight="1">
      <c r="B103" s="156" t="str">
        <f>IFERROR(IF(ログ!C98&lt;&gt;"",ログ!C98,""),"削除")</f>
        <v/>
      </c>
      <c r="C103" s="88" t="str">
        <f>IFERROR(IF(ログ!D98&lt;&gt;"",ログ!D98,""),"")</f>
        <v/>
      </c>
      <c r="D103" s="86"/>
      <c r="E103" s="86" t="str">
        <f>IFERROR(IF(ログ!B98&lt;&gt;"",ログ!B98,""),"")</f>
        <v/>
      </c>
      <c r="F103" s="376" t="str">
        <f>IFERROR(IF(ログ!E98&lt;&gt;"",ログ!E98,""),"")</f>
        <v/>
      </c>
      <c r="G103" s="351"/>
      <c r="H103" s="376" t="str">
        <f>IFERROR(IF(ログ!F98&lt;&gt;"",ログ!F98,""),"")</f>
        <v/>
      </c>
      <c r="I103" s="352"/>
      <c r="J103" s="70"/>
      <c r="K103" s="71" t="str">
        <f>IFERROR(IF(ログ!S97&lt;&gt;"",ログ!S97,""),"")</f>
        <v/>
      </c>
      <c r="L103" s="72"/>
      <c r="M103" s="73" t="str">
        <f>IFERROR(IF(ログ!T98&lt;&gt;"",ログ!T98,""),"")</f>
        <v/>
      </c>
    </row>
    <row r="104" spans="2:13" ht="15" customHeight="1">
      <c r="B104" s="158" t="str">
        <f>IFERROR(IF(ログ!C99&lt;&gt;"",ログ!C99,""),"削除")</f>
        <v/>
      </c>
      <c r="C104" s="89" t="str">
        <f>IFERROR(IF(ログ!D99&lt;&gt;"",ログ!D99,""),"")</f>
        <v/>
      </c>
      <c r="D104" s="87"/>
      <c r="E104" s="87" t="str">
        <f>IFERROR(IF(ログ!B99&lt;&gt;"",ログ!B99,""),"")</f>
        <v/>
      </c>
      <c r="F104" s="377" t="str">
        <f>IFERROR(IF(ログ!E99&lt;&gt;"",ログ!E99,""),"")</f>
        <v/>
      </c>
      <c r="G104" s="354"/>
      <c r="H104" s="377" t="str">
        <f>IFERROR(IF(ログ!F99&lt;&gt;"",ログ!F99,""),"")</f>
        <v/>
      </c>
      <c r="I104" s="355"/>
      <c r="J104" s="75"/>
      <c r="K104" s="76" t="str">
        <f>IFERROR(IF(ログ!S98&lt;&gt;"",ログ!S98,""),"")</f>
        <v/>
      </c>
      <c r="L104" s="77"/>
      <c r="M104" s="78" t="str">
        <f>IFERROR(IF(ログ!T99&lt;&gt;"",ログ!T99,""),"")</f>
        <v/>
      </c>
    </row>
    <row r="105" spans="2:13" ht="15" customHeight="1">
      <c r="B105" s="155" t="str">
        <f>IFERROR(IF(ログ!C100&lt;&gt;"",ログ!C100,""),"削除")</f>
        <v/>
      </c>
      <c r="C105" s="57" t="str">
        <f>IFERROR(IF(ログ!D100&lt;&gt;"",ログ!D100,""),"")</f>
        <v/>
      </c>
      <c r="D105" s="58"/>
      <c r="E105" s="58" t="str">
        <f>IFERROR(IF(ログ!B100&lt;&gt;"",ログ!B100,""),"")</f>
        <v/>
      </c>
      <c r="F105" s="364" t="str">
        <f>IFERROR(IF(ログ!E100&lt;&gt;"",ログ!E100,""),"")</f>
        <v/>
      </c>
      <c r="G105" s="362"/>
      <c r="H105" s="364" t="str">
        <f>IFERROR(IF(ログ!F100&lt;&gt;"",ログ!F100,""),"")</f>
        <v/>
      </c>
      <c r="I105" s="363"/>
      <c r="J105" s="59"/>
      <c r="K105" s="60" t="str">
        <f>IFERROR(IF(ログ!S99&lt;&gt;"",ログ!S99,""),"")</f>
        <v/>
      </c>
      <c r="L105" s="81"/>
      <c r="M105" s="62" t="str">
        <f>IFERROR(IF(ログ!T100&lt;&gt;"",ログ!T100,""),"")</f>
        <v/>
      </c>
    </row>
    <row r="106" spans="2:13" ht="15" customHeight="1">
      <c r="B106" s="157" t="str">
        <f>IFERROR(IF(ログ!C101&lt;&gt;"",ログ!C101,""),"削除")</f>
        <v/>
      </c>
      <c r="C106" s="84" t="str">
        <f>IFERROR(IF(ログ!D101&lt;&gt;"",ログ!D101,""),"")</f>
        <v/>
      </c>
      <c r="D106" s="85"/>
      <c r="E106" s="85" t="str">
        <f>IFERROR(IF(ログ!B101&lt;&gt;"",ログ!B101,""),"")</f>
        <v/>
      </c>
      <c r="F106" s="376" t="str">
        <f>IFERROR(IF(ログ!E101&lt;&gt;"",ログ!E101,""),"")</f>
        <v/>
      </c>
      <c r="G106" s="351"/>
      <c r="H106" s="376" t="str">
        <f>IFERROR(IF(ログ!F101&lt;&gt;"",ログ!F101,""),"")</f>
        <v/>
      </c>
      <c r="I106" s="352"/>
      <c r="J106" s="65"/>
      <c r="K106" s="66" t="str">
        <f>IFERROR(IF(ログ!S100&lt;&gt;"",ログ!S100,""),"")</f>
        <v/>
      </c>
      <c r="L106" s="67"/>
      <c r="M106" s="68" t="str">
        <f>IFERROR(IF(ログ!T101&lt;&gt;"",ログ!T101,""),"")</f>
        <v/>
      </c>
    </row>
    <row r="107" spans="2:13" ht="15" customHeight="1">
      <c r="B107" s="157" t="str">
        <f>IFERROR(IF(ログ!C102&lt;&gt;"",ログ!C102,""),"削除")</f>
        <v/>
      </c>
      <c r="C107" s="84" t="str">
        <f>IFERROR(IF(ログ!D102&lt;&gt;"",ログ!D102,""),"")</f>
        <v/>
      </c>
      <c r="D107" s="85"/>
      <c r="E107" s="85" t="str">
        <f>IFERROR(IF(ログ!B102&lt;&gt;"",ログ!B102,""),"")</f>
        <v/>
      </c>
      <c r="F107" s="376" t="str">
        <f>IFERROR(IF(ログ!E102&lt;&gt;"",ログ!E102,""),"")</f>
        <v/>
      </c>
      <c r="G107" s="351"/>
      <c r="H107" s="376" t="str">
        <f>IFERROR(IF(ログ!F102&lt;&gt;"",ログ!F102,""),"")</f>
        <v/>
      </c>
      <c r="I107" s="352"/>
      <c r="J107" s="65"/>
      <c r="K107" s="66" t="str">
        <f>IFERROR(IF(ログ!S101&lt;&gt;"",ログ!S101,""),"")</f>
        <v/>
      </c>
      <c r="L107" s="67"/>
      <c r="M107" s="68" t="str">
        <f>IFERROR(IF(ログ!T102&lt;&gt;"",ログ!T102,""),"")</f>
        <v/>
      </c>
    </row>
    <row r="108" spans="2:13" ht="15" customHeight="1">
      <c r="B108" s="157" t="str">
        <f>IFERROR(IF(ログ!C103&lt;&gt;"",ログ!C103,""),"削除")</f>
        <v/>
      </c>
      <c r="C108" s="84" t="str">
        <f>IFERROR(IF(ログ!D103&lt;&gt;"",ログ!D103,""),"")</f>
        <v/>
      </c>
      <c r="D108" s="85"/>
      <c r="E108" s="85" t="str">
        <f>IFERROR(IF(ログ!B103&lt;&gt;"",ログ!B103,""),"")</f>
        <v/>
      </c>
      <c r="F108" s="376" t="str">
        <f>IFERROR(IF(ログ!E103&lt;&gt;"",ログ!E103,""),"")</f>
        <v/>
      </c>
      <c r="G108" s="351"/>
      <c r="H108" s="376" t="str">
        <f>IFERROR(IF(ログ!F103&lt;&gt;"",ログ!F103,""),"")</f>
        <v/>
      </c>
      <c r="I108" s="352"/>
      <c r="J108" s="65"/>
      <c r="K108" s="66" t="str">
        <f>IFERROR(IF(ログ!S102&lt;&gt;"",ログ!S102,""),"")</f>
        <v/>
      </c>
      <c r="L108" s="67"/>
      <c r="M108" s="68" t="str">
        <f>IFERROR(IF(ログ!T103&lt;&gt;"",ログ!T103,""),"")</f>
        <v/>
      </c>
    </row>
    <row r="109" spans="2:13" ht="15" customHeight="1">
      <c r="B109" s="157" t="str">
        <f>IFERROR(IF(ログ!C104&lt;&gt;"",ログ!C104,""),"削除")</f>
        <v/>
      </c>
      <c r="C109" s="84" t="str">
        <f>IFERROR(IF(ログ!D104&lt;&gt;"",ログ!D104,""),"")</f>
        <v/>
      </c>
      <c r="D109" s="85"/>
      <c r="E109" s="85" t="str">
        <f>IFERROR(IF(ログ!B104&lt;&gt;"",ログ!B104,""),"")</f>
        <v/>
      </c>
      <c r="F109" s="376" t="str">
        <f>IFERROR(IF(ログ!E104&lt;&gt;"",ログ!E104,""),"")</f>
        <v/>
      </c>
      <c r="G109" s="351"/>
      <c r="H109" s="376" t="str">
        <f>IFERROR(IF(ログ!F104&lt;&gt;"",ログ!F104,""),"")</f>
        <v/>
      </c>
      <c r="I109" s="352"/>
      <c r="J109" s="65"/>
      <c r="K109" s="66" t="str">
        <f>IFERROR(IF(ログ!S103&lt;&gt;"",ログ!S103,""),"")</f>
        <v/>
      </c>
      <c r="L109" s="67"/>
      <c r="M109" s="68" t="str">
        <f>IFERROR(IF(ログ!T104&lt;&gt;"",ログ!T104,""),"")</f>
        <v/>
      </c>
    </row>
    <row r="110" spans="2:13" ht="15" customHeight="1">
      <c r="B110" s="157" t="str">
        <f>IFERROR(IF(ログ!C105&lt;&gt;"",ログ!C105,""),"削除")</f>
        <v/>
      </c>
      <c r="C110" s="84" t="str">
        <f>IFERROR(IF(ログ!D105&lt;&gt;"",ログ!D105,""),"")</f>
        <v/>
      </c>
      <c r="D110" s="85"/>
      <c r="E110" s="85" t="str">
        <f>IFERROR(IF(ログ!B105&lt;&gt;"",ログ!B105,""),"")</f>
        <v/>
      </c>
      <c r="F110" s="376" t="str">
        <f>IFERROR(IF(ログ!E105&lt;&gt;"",ログ!E105,""),"")</f>
        <v/>
      </c>
      <c r="G110" s="351"/>
      <c r="H110" s="376" t="str">
        <f>IFERROR(IF(ログ!F105&lt;&gt;"",ログ!F105,""),"")</f>
        <v/>
      </c>
      <c r="I110" s="352"/>
      <c r="J110" s="65"/>
      <c r="K110" s="66" t="str">
        <f>IFERROR(IF(ログ!S104&lt;&gt;"",ログ!S104,""),"")</f>
        <v/>
      </c>
      <c r="L110" s="67"/>
      <c r="M110" s="68" t="str">
        <f>IFERROR(IF(ログ!T105&lt;&gt;"",ログ!T105,""),"")</f>
        <v/>
      </c>
    </row>
    <row r="111" spans="2:13" ht="15" customHeight="1">
      <c r="B111" s="157" t="str">
        <f>IFERROR(IF(ログ!C106&lt;&gt;"",ログ!C106,""),"削除")</f>
        <v/>
      </c>
      <c r="C111" s="84" t="str">
        <f>IFERROR(IF(ログ!D106&lt;&gt;"",ログ!D106,""),"")</f>
        <v/>
      </c>
      <c r="D111" s="85"/>
      <c r="E111" s="85" t="str">
        <f>IFERROR(IF(ログ!B106&lt;&gt;"",ログ!B106,""),"")</f>
        <v/>
      </c>
      <c r="F111" s="376" t="str">
        <f>IFERROR(IF(ログ!E106&lt;&gt;"",ログ!E106,""),"")</f>
        <v/>
      </c>
      <c r="G111" s="351"/>
      <c r="H111" s="376" t="str">
        <f>IFERROR(IF(ログ!F106&lt;&gt;"",ログ!F106,""),"")</f>
        <v/>
      </c>
      <c r="I111" s="352"/>
      <c r="J111" s="65"/>
      <c r="K111" s="66" t="str">
        <f>IFERROR(IF(ログ!S105&lt;&gt;"",ログ!S105,""),"")</f>
        <v/>
      </c>
      <c r="L111" s="67"/>
      <c r="M111" s="68" t="str">
        <f>IFERROR(IF(ログ!T106&lt;&gt;"",ログ!T106,""),"")</f>
        <v/>
      </c>
    </row>
    <row r="112" spans="2:13" ht="15" customHeight="1">
      <c r="B112" s="156" t="str">
        <f>IFERROR(IF(ログ!C107&lt;&gt;"",ログ!C107,""),"削除")</f>
        <v/>
      </c>
      <c r="C112" s="88" t="str">
        <f>IFERROR(IF(ログ!D107&lt;&gt;"",ログ!D107,""),"")</f>
        <v/>
      </c>
      <c r="D112" s="86"/>
      <c r="E112" s="86" t="str">
        <f>IFERROR(IF(ログ!B107&lt;&gt;"",ログ!B107,""),"")</f>
        <v/>
      </c>
      <c r="F112" s="376" t="str">
        <f>IFERROR(IF(ログ!E107&lt;&gt;"",ログ!E107,""),"")</f>
        <v/>
      </c>
      <c r="G112" s="351"/>
      <c r="H112" s="376" t="str">
        <f>IFERROR(IF(ログ!F107&lt;&gt;"",ログ!F107,""),"")</f>
        <v/>
      </c>
      <c r="I112" s="352"/>
      <c r="J112" s="70"/>
      <c r="K112" s="71" t="str">
        <f>IFERROR(IF(ログ!S106&lt;&gt;"",ログ!S106,""),"")</f>
        <v/>
      </c>
      <c r="L112" s="72"/>
      <c r="M112" s="73" t="str">
        <f>IFERROR(IF(ログ!T107&lt;&gt;"",ログ!T107,""),"")</f>
        <v/>
      </c>
    </row>
    <row r="113" spans="2:13" ht="15" customHeight="1">
      <c r="B113" s="156" t="str">
        <f>IFERROR(IF(ログ!C108&lt;&gt;"",ログ!C108,""),"削除")</f>
        <v/>
      </c>
      <c r="C113" s="88" t="str">
        <f>IFERROR(IF(ログ!D108&lt;&gt;"",ログ!D108,""),"")</f>
        <v/>
      </c>
      <c r="D113" s="86"/>
      <c r="E113" s="86" t="str">
        <f>IFERROR(IF(ログ!B108&lt;&gt;"",ログ!B108,""),"")</f>
        <v/>
      </c>
      <c r="F113" s="376" t="str">
        <f>IFERROR(IF(ログ!E108&lt;&gt;"",ログ!E108,""),"")</f>
        <v/>
      </c>
      <c r="G113" s="351"/>
      <c r="H113" s="376" t="str">
        <f>IFERROR(IF(ログ!F108&lt;&gt;"",ログ!F108,""),"")</f>
        <v/>
      </c>
      <c r="I113" s="352"/>
      <c r="J113" s="70"/>
      <c r="K113" s="71" t="str">
        <f>IFERROR(IF(ログ!S107&lt;&gt;"",ログ!S107,""),"")</f>
        <v/>
      </c>
      <c r="L113" s="72"/>
      <c r="M113" s="73" t="str">
        <f>IFERROR(IF(ログ!T108&lt;&gt;"",ログ!T108,""),"")</f>
        <v/>
      </c>
    </row>
    <row r="114" spans="2:13" ht="15" customHeight="1">
      <c r="B114" s="158" t="str">
        <f>IFERROR(IF(ログ!C109&lt;&gt;"",ログ!C109,""),"削除")</f>
        <v/>
      </c>
      <c r="C114" s="89" t="str">
        <f>IFERROR(IF(ログ!D109&lt;&gt;"",ログ!D109,""),"")</f>
        <v/>
      </c>
      <c r="D114" s="87"/>
      <c r="E114" s="87" t="str">
        <f>IFERROR(IF(ログ!B109&lt;&gt;"",ログ!B109,""),"")</f>
        <v/>
      </c>
      <c r="F114" s="377" t="str">
        <f>IFERROR(IF(ログ!E109&lt;&gt;"",ログ!E109,""),"")</f>
        <v/>
      </c>
      <c r="G114" s="354"/>
      <c r="H114" s="377" t="str">
        <f>IFERROR(IF(ログ!F109&lt;&gt;"",ログ!F109,""),"")</f>
        <v/>
      </c>
      <c r="I114" s="355"/>
      <c r="J114" s="75"/>
      <c r="K114" s="76" t="str">
        <f>IFERROR(IF(ログ!S108&lt;&gt;"",ログ!S108,""),"")</f>
        <v/>
      </c>
      <c r="L114" s="77"/>
      <c r="M114" s="78" t="str">
        <f>IFERROR(IF(ログ!T109&lt;&gt;"",ログ!T109,""),"")</f>
        <v/>
      </c>
    </row>
    <row r="115" spans="2:13" ht="19.5" customHeight="1">
      <c r="B115" s="356" t="s">
        <v>99</v>
      </c>
      <c r="C115" s="357"/>
      <c r="D115" s="36"/>
      <c r="E115" s="37"/>
      <c r="F115" s="358"/>
      <c r="G115" s="359"/>
      <c r="H115" s="356" t="s">
        <v>99</v>
      </c>
      <c r="I115" s="360"/>
      <c r="J115" s="38"/>
      <c r="K115" s="39">
        <f>SUMIF((K65:K114),"&lt;&gt;#REF!")</f>
        <v>0</v>
      </c>
      <c r="L115" s="11">
        <f>+K115+L57</f>
        <v>0</v>
      </c>
      <c r="M115" s="40"/>
    </row>
    <row r="116" spans="2:13" ht="19.5" customHeight="1">
      <c r="B116" s="10"/>
      <c r="C116" s="10"/>
      <c r="D116" s="11"/>
      <c r="E116" s="12"/>
      <c r="F116" s="12"/>
      <c r="G116" s="13"/>
      <c r="H116" s="10"/>
      <c r="I116" s="14"/>
      <c r="J116" s="11"/>
      <c r="K116" s="15"/>
      <c r="L116" s="11"/>
    </row>
    <row r="117" spans="2:13" ht="19.5" customHeight="1">
      <c r="B117" s="10"/>
      <c r="C117" s="10"/>
      <c r="D117" s="11"/>
      <c r="E117" s="12"/>
      <c r="F117" s="12"/>
      <c r="G117" s="13"/>
      <c r="H117" s="10"/>
      <c r="I117" s="14"/>
      <c r="J117" s="11"/>
      <c r="K117" s="15"/>
      <c r="L117" s="11"/>
    </row>
    <row r="118" spans="2:13" ht="20.25" customHeight="1">
      <c r="B118" s="373" t="s">
        <v>76</v>
      </c>
      <c r="C118" s="373"/>
      <c r="D118" s="373"/>
      <c r="E118" s="373"/>
      <c r="G118" s="374" t="s">
        <v>77</v>
      </c>
      <c r="H118" s="374"/>
      <c r="I118" s="151" t="str">
        <f>$I$2</f>
        <v>2026</v>
      </c>
      <c r="J118" s="375" t="s">
        <v>121</v>
      </c>
      <c r="K118" s="375"/>
      <c r="L118" s="375"/>
      <c r="M118" s="18" t="s">
        <v>78</v>
      </c>
    </row>
    <row r="119" spans="2:13" ht="18" customHeight="1">
      <c r="B119" s="365" t="s">
        <v>79</v>
      </c>
      <c r="C119" s="365"/>
      <c r="E119" s="41">
        <f>ログ!$N$2</f>
        <v>0</v>
      </c>
      <c r="F119" s="20" t="s">
        <v>80</v>
      </c>
      <c r="G119" s="366" t="s">
        <v>81</v>
      </c>
      <c r="H119" s="366"/>
      <c r="I119" s="22" t="s">
        <v>82</v>
      </c>
      <c r="J119" s="367" t="s">
        <v>83</v>
      </c>
      <c r="K119" s="365"/>
      <c r="L119" s="365"/>
      <c r="M119" s="21" t="s">
        <v>114</v>
      </c>
    </row>
    <row r="120" spans="2:13" ht="3" customHeight="1">
      <c r="B120" s="19"/>
      <c r="C120" s="19"/>
      <c r="G120" s="16" t="s">
        <v>84</v>
      </c>
      <c r="J120" s="18"/>
      <c r="K120" s="19"/>
      <c r="L120" s="19"/>
    </row>
    <row r="121" spans="2:13" ht="15" customHeight="1">
      <c r="B121" s="23" t="s">
        <v>85</v>
      </c>
      <c r="C121" s="24"/>
      <c r="D121" s="25"/>
      <c r="E121" s="26" t="s">
        <v>86</v>
      </c>
      <c r="F121" s="368" t="s">
        <v>87</v>
      </c>
      <c r="G121" s="369"/>
      <c r="H121" s="369"/>
      <c r="I121" s="370"/>
      <c r="J121" s="27" t="s">
        <v>88</v>
      </c>
      <c r="K121" s="28" t="s">
        <v>89</v>
      </c>
      <c r="L121" s="27" t="s">
        <v>90</v>
      </c>
      <c r="M121" s="29" t="s">
        <v>91</v>
      </c>
    </row>
    <row r="122" spans="2:13" ht="15" customHeight="1">
      <c r="B122" s="30" t="s">
        <v>92</v>
      </c>
      <c r="C122" s="31"/>
      <c r="D122" s="11"/>
      <c r="E122" s="19" t="s">
        <v>93</v>
      </c>
      <c r="F122" s="371" t="s">
        <v>94</v>
      </c>
      <c r="G122" s="372"/>
      <c r="H122" s="371" t="s">
        <v>95</v>
      </c>
      <c r="I122" s="371"/>
      <c r="J122" s="32" t="s">
        <v>96</v>
      </c>
      <c r="K122" s="33" t="s">
        <v>7</v>
      </c>
      <c r="L122" s="34" t="s">
        <v>97</v>
      </c>
      <c r="M122" s="35" t="s">
        <v>98</v>
      </c>
    </row>
    <row r="123" spans="2:13" ht="15" customHeight="1">
      <c r="B123" s="155" t="str">
        <f>IFERROR(IF(ログ!C110&lt;&gt;"",ログ!C110,""),"削除")</f>
        <v/>
      </c>
      <c r="C123" s="57" t="str">
        <f>IFERROR(IF(ログ!D110&lt;&gt;"",ログ!D110,""),"")</f>
        <v/>
      </c>
      <c r="D123" s="58"/>
      <c r="E123" s="58" t="str">
        <f>IFERROR(IF(ログ!B110&lt;&gt;"",ログ!B110,""),"")</f>
        <v/>
      </c>
      <c r="F123" s="364" t="str">
        <f>IFERROR(IF(ログ!E110&lt;&gt;"",ログ!E110,""),"")</f>
        <v/>
      </c>
      <c r="G123" s="362"/>
      <c r="H123" s="364" t="str">
        <f>IFERROR(IF(ログ!F110&lt;&gt;"",ログ!F110,""),"")</f>
        <v/>
      </c>
      <c r="I123" s="362"/>
      <c r="J123" s="59"/>
      <c r="K123" s="60" t="str">
        <f>IFERROR(IF(ログ!S109&lt;&gt;"",ログ!S109,""),"")</f>
        <v/>
      </c>
      <c r="L123" s="61" t="str">
        <f>IFERROR(IF(ログ!C110&lt;&gt;"",ログ!$O$3,""),"")</f>
        <v/>
      </c>
      <c r="M123" s="62" t="str">
        <f>IFERROR(IF(ログ!T110&lt;&gt;"",ログ!T110,""),"")</f>
        <v/>
      </c>
    </row>
    <row r="124" spans="2:13" ht="15" customHeight="1">
      <c r="B124" s="157" t="str">
        <f>IFERROR(IF(ログ!C111&lt;&gt;"",ログ!C111,""),"削除")</f>
        <v/>
      </c>
      <c r="C124" s="84" t="str">
        <f>IFERROR(IF(ログ!D111&lt;&gt;"",ログ!D111,""),"")</f>
        <v/>
      </c>
      <c r="D124" s="85"/>
      <c r="E124" s="85" t="str">
        <f>IFERROR(IF(ログ!B111&lt;&gt;"",ログ!B111,""),"")</f>
        <v/>
      </c>
      <c r="F124" s="376" t="str">
        <f>IFERROR(IF(ログ!E111&lt;&gt;"",ログ!E111,""),"")</f>
        <v/>
      </c>
      <c r="G124" s="351"/>
      <c r="H124" s="376" t="str">
        <f>IFERROR(IF(ログ!F111&lt;&gt;"",ログ!F111,""),"")</f>
        <v/>
      </c>
      <c r="I124" s="351"/>
      <c r="J124" s="65"/>
      <c r="K124" s="66" t="str">
        <f>IFERROR(IF(ログ!S110&lt;&gt;"",ログ!S110,""),"")</f>
        <v/>
      </c>
      <c r="L124" s="67"/>
      <c r="M124" s="68" t="str">
        <f>IFERROR(IF(ログ!T111&lt;&gt;"",ログ!T111,""),"")</f>
        <v/>
      </c>
    </row>
    <row r="125" spans="2:13" ht="15" customHeight="1">
      <c r="B125" s="157" t="str">
        <f>IFERROR(IF(ログ!C112&lt;&gt;"",ログ!C112,""),"削除")</f>
        <v/>
      </c>
      <c r="C125" s="84" t="str">
        <f>IFERROR(IF(ログ!D112&lt;&gt;"",ログ!D112,""),"")</f>
        <v/>
      </c>
      <c r="D125" s="85"/>
      <c r="E125" s="85" t="str">
        <f>IFERROR(IF(ログ!B112&lt;&gt;"",ログ!B112,""),"")</f>
        <v/>
      </c>
      <c r="F125" s="376" t="str">
        <f>IFERROR(IF(ログ!E112&lt;&gt;"",ログ!E112,""),"")</f>
        <v/>
      </c>
      <c r="G125" s="351"/>
      <c r="H125" s="376" t="str">
        <f>IFERROR(IF(ログ!F112&lt;&gt;"",ログ!F112,""),"")</f>
        <v/>
      </c>
      <c r="I125" s="351"/>
      <c r="J125" s="65"/>
      <c r="K125" s="66" t="str">
        <f>IFERROR(IF(ログ!S111&lt;&gt;"",ログ!S111,""),"")</f>
        <v/>
      </c>
      <c r="L125" s="67"/>
      <c r="M125" s="68" t="str">
        <f>IFERROR(IF(ログ!T112&lt;&gt;"",ログ!T112,""),"")</f>
        <v/>
      </c>
    </row>
    <row r="126" spans="2:13" ht="15" customHeight="1">
      <c r="B126" s="157" t="str">
        <f>IFERROR(IF(ログ!C113&lt;&gt;"",ログ!C113,""),"削除")</f>
        <v/>
      </c>
      <c r="C126" s="84" t="str">
        <f>IFERROR(IF(ログ!D113&lt;&gt;"",ログ!D113,""),"")</f>
        <v/>
      </c>
      <c r="D126" s="85"/>
      <c r="E126" s="85" t="str">
        <f>IFERROR(IF(ログ!B113&lt;&gt;"",ログ!B113,""),"")</f>
        <v/>
      </c>
      <c r="F126" s="376" t="str">
        <f>IFERROR(IF(ログ!E113&lt;&gt;"",ログ!E113,""),"")</f>
        <v/>
      </c>
      <c r="G126" s="351"/>
      <c r="H126" s="376" t="str">
        <f>IFERROR(IF(ログ!F113&lt;&gt;"",ログ!F113,""),"")</f>
        <v/>
      </c>
      <c r="I126" s="351"/>
      <c r="J126" s="65"/>
      <c r="K126" s="66" t="str">
        <f>IFERROR(IF(ログ!S112&lt;&gt;"",ログ!S112,""),"")</f>
        <v/>
      </c>
      <c r="L126" s="67"/>
      <c r="M126" s="68" t="str">
        <f>IFERROR(IF(ログ!T113&lt;&gt;"",ログ!T113,""),"")</f>
        <v/>
      </c>
    </row>
    <row r="127" spans="2:13" ht="15" customHeight="1">
      <c r="B127" s="157" t="str">
        <f>IFERROR(IF(ログ!C114&lt;&gt;"",ログ!C114,""),"削除")</f>
        <v/>
      </c>
      <c r="C127" s="84" t="str">
        <f>IFERROR(IF(ログ!D114&lt;&gt;"",ログ!D114,""),"")</f>
        <v/>
      </c>
      <c r="D127" s="85"/>
      <c r="E127" s="85" t="str">
        <f>IFERROR(IF(ログ!B114&lt;&gt;"",ログ!B114,""),"")</f>
        <v/>
      </c>
      <c r="F127" s="376" t="str">
        <f>IFERROR(IF(ログ!E114&lt;&gt;"",ログ!E114,""),"")</f>
        <v/>
      </c>
      <c r="G127" s="351"/>
      <c r="H127" s="376" t="str">
        <f>IFERROR(IF(ログ!F114&lt;&gt;"",ログ!F114,""),"")</f>
        <v/>
      </c>
      <c r="I127" s="351"/>
      <c r="J127" s="65"/>
      <c r="K127" s="66" t="str">
        <f>IFERROR(IF(ログ!S113&lt;&gt;"",ログ!S113,""),"")</f>
        <v/>
      </c>
      <c r="L127" s="67"/>
      <c r="M127" s="68" t="str">
        <f>IFERROR(IF(ログ!T114&lt;&gt;"",ログ!T114,""),"")</f>
        <v/>
      </c>
    </row>
    <row r="128" spans="2:13" ht="15" customHeight="1">
      <c r="B128" s="157" t="str">
        <f>IFERROR(IF(ログ!C115&lt;&gt;"",ログ!C115,""),"削除")</f>
        <v/>
      </c>
      <c r="C128" s="84" t="str">
        <f>IFERROR(IF(ログ!D115&lt;&gt;"",ログ!D115,""),"")</f>
        <v/>
      </c>
      <c r="D128" s="85"/>
      <c r="E128" s="85" t="str">
        <f>IFERROR(IF(ログ!B115&lt;&gt;"",ログ!B115,""),"")</f>
        <v/>
      </c>
      <c r="F128" s="376" t="str">
        <f>IFERROR(IF(ログ!E115&lt;&gt;"",ログ!E115,""),"")</f>
        <v/>
      </c>
      <c r="G128" s="351"/>
      <c r="H128" s="376" t="str">
        <f>IFERROR(IF(ログ!F115&lt;&gt;"",ログ!F115,""),"")</f>
        <v/>
      </c>
      <c r="I128" s="351"/>
      <c r="J128" s="65"/>
      <c r="K128" s="66" t="str">
        <f>IFERROR(IF(ログ!S114&lt;&gt;"",ログ!S114,""),"")</f>
        <v/>
      </c>
      <c r="L128" s="67"/>
      <c r="M128" s="68" t="str">
        <f>IFERROR(IF(ログ!T115&lt;&gt;"",ログ!T115,""),"")</f>
        <v/>
      </c>
    </row>
    <row r="129" spans="2:13" ht="15" customHeight="1">
      <c r="B129" s="157" t="str">
        <f>IFERROR(IF(ログ!C116&lt;&gt;"",ログ!C116,""),"削除")</f>
        <v/>
      </c>
      <c r="C129" s="84" t="str">
        <f>IFERROR(IF(ログ!D116&lt;&gt;"",ログ!D116,""),"")</f>
        <v/>
      </c>
      <c r="D129" s="85"/>
      <c r="E129" s="85" t="str">
        <f>IFERROR(IF(ログ!B116&lt;&gt;"",ログ!B116,""),"")</f>
        <v/>
      </c>
      <c r="F129" s="376" t="str">
        <f>IFERROR(IF(ログ!E116&lt;&gt;"",ログ!E116,""),"")</f>
        <v/>
      </c>
      <c r="G129" s="351"/>
      <c r="H129" s="376" t="str">
        <f>IFERROR(IF(ログ!F116&lt;&gt;"",ログ!F116,""),"")</f>
        <v/>
      </c>
      <c r="I129" s="351"/>
      <c r="J129" s="65"/>
      <c r="K129" s="66" t="str">
        <f>IFERROR(IF(ログ!S115&lt;&gt;"",ログ!S115,""),"")</f>
        <v/>
      </c>
      <c r="L129" s="67"/>
      <c r="M129" s="68" t="str">
        <f>IFERROR(IF(ログ!T116&lt;&gt;"",ログ!T116,""),"")</f>
        <v/>
      </c>
    </row>
    <row r="130" spans="2:13" ht="15" customHeight="1">
      <c r="B130" s="156" t="str">
        <f>IFERROR(IF(ログ!C117&lt;&gt;"",ログ!C117,""),"削除")</f>
        <v/>
      </c>
      <c r="C130" s="84" t="str">
        <f>IFERROR(IF(ログ!D117&lt;&gt;"",ログ!D117,""),"")</f>
        <v/>
      </c>
      <c r="D130" s="86"/>
      <c r="E130" s="86" t="str">
        <f>IFERROR(IF(ログ!B117&lt;&gt;"",ログ!B117,""),"")</f>
        <v/>
      </c>
      <c r="F130" s="376" t="str">
        <f>IFERROR(IF(ログ!E117&lt;&gt;"",ログ!E117,""),"")</f>
        <v/>
      </c>
      <c r="G130" s="351"/>
      <c r="H130" s="376" t="str">
        <f>IFERROR(IF(ログ!F117&lt;&gt;"",ログ!F117,""),"")</f>
        <v/>
      </c>
      <c r="I130" s="351"/>
      <c r="J130" s="70"/>
      <c r="K130" s="71" t="str">
        <f>IFERROR(IF(ログ!S116&lt;&gt;"",ログ!S116,""),"")</f>
        <v/>
      </c>
      <c r="L130" s="72"/>
      <c r="M130" s="73" t="str">
        <f>IFERROR(IF(ログ!T117&lt;&gt;"",ログ!T117,""),"")</f>
        <v/>
      </c>
    </row>
    <row r="131" spans="2:13" ht="15" customHeight="1">
      <c r="B131" s="156" t="str">
        <f>IFERROR(IF(ログ!C118&lt;&gt;"",ログ!C118,""),"削除")</f>
        <v/>
      </c>
      <c r="C131" s="84" t="str">
        <f>IFERROR(IF(ログ!D118&lt;&gt;"",ログ!D118,""),"")</f>
        <v/>
      </c>
      <c r="D131" s="86"/>
      <c r="E131" s="86" t="str">
        <f>IFERROR(IF(ログ!B118&lt;&gt;"",ログ!B118,""),"")</f>
        <v/>
      </c>
      <c r="F131" s="376" t="str">
        <f>IFERROR(IF(ログ!E118&lt;&gt;"",ログ!E118,""),"")</f>
        <v/>
      </c>
      <c r="G131" s="351"/>
      <c r="H131" s="376" t="str">
        <f>IFERROR(IF(ログ!F118&lt;&gt;"",ログ!F118,""),"")</f>
        <v/>
      </c>
      <c r="I131" s="351"/>
      <c r="J131" s="70"/>
      <c r="K131" s="71" t="str">
        <f>IFERROR(IF(ログ!S117&lt;&gt;"",ログ!S117,""),"")</f>
        <v/>
      </c>
      <c r="L131" s="72"/>
      <c r="M131" s="73" t="str">
        <f>IFERROR(IF(ログ!T118&lt;&gt;"",ログ!T118,""),"")</f>
        <v/>
      </c>
    </row>
    <row r="132" spans="2:13" ht="15" customHeight="1">
      <c r="B132" s="158" t="str">
        <f>IFERROR(IF(ログ!C119&lt;&gt;"",ログ!C119,""),"削除")</f>
        <v/>
      </c>
      <c r="C132" s="84" t="str">
        <f>IFERROR(IF(ログ!D119&lt;&gt;"",ログ!D119,""),"")</f>
        <v/>
      </c>
      <c r="D132" s="87"/>
      <c r="E132" s="87" t="str">
        <f>IFERROR(IF(ログ!B119&lt;&gt;"",ログ!B119,""),"")</f>
        <v/>
      </c>
      <c r="F132" s="376" t="str">
        <f>IFERROR(IF(ログ!E119&lt;&gt;"",ログ!E119,""),"")</f>
        <v/>
      </c>
      <c r="G132" s="351"/>
      <c r="H132" s="376" t="str">
        <f>IFERROR(IF(ログ!F119&lt;&gt;"",ログ!F119,""),"")</f>
        <v/>
      </c>
      <c r="I132" s="351"/>
      <c r="J132" s="75"/>
      <c r="K132" s="76" t="str">
        <f>IFERROR(IF(ログ!S118&lt;&gt;"",ログ!S118,""),"")</f>
        <v/>
      </c>
      <c r="L132" s="77"/>
      <c r="M132" s="78" t="str">
        <f>IFERROR(IF(ログ!T119&lt;&gt;"",ログ!T119,""),"")</f>
        <v/>
      </c>
    </row>
    <row r="133" spans="2:13" ht="15" customHeight="1">
      <c r="B133" s="155" t="str">
        <f>IFERROR(IF(ログ!C120&lt;&gt;"",ログ!C120,""),"削除")</f>
        <v/>
      </c>
      <c r="C133" s="57" t="str">
        <f>IFERROR(IF(ログ!D120&lt;&gt;"",ログ!D120,""),"")</f>
        <v/>
      </c>
      <c r="D133" s="58"/>
      <c r="E133" s="58" t="str">
        <f>IFERROR(IF(ログ!B120&lt;&gt;"",ログ!B120,""),"")</f>
        <v/>
      </c>
      <c r="F133" s="364" t="str">
        <f>IFERROR(IF(ログ!E120&lt;&gt;"",ログ!E120,""),"")</f>
        <v/>
      </c>
      <c r="G133" s="362"/>
      <c r="H133" s="364" t="str">
        <f>IFERROR(IF(ログ!F120&lt;&gt;"",ログ!F120,""),"")</f>
        <v/>
      </c>
      <c r="I133" s="362"/>
      <c r="J133" s="59"/>
      <c r="K133" s="60" t="str">
        <f>IFERROR(IF(ログ!S119&lt;&gt;"",ログ!S119,""),"")</f>
        <v/>
      </c>
      <c r="L133" s="81"/>
      <c r="M133" s="62" t="str">
        <f>IFERROR(IF(ログ!T120&lt;&gt;"",ログ!T120,""),"")</f>
        <v/>
      </c>
    </row>
    <row r="134" spans="2:13" ht="15" customHeight="1">
      <c r="B134" s="157" t="str">
        <f>IFERROR(IF(ログ!C121&lt;&gt;"",ログ!C121,""),"削除")</f>
        <v/>
      </c>
      <c r="C134" s="84" t="str">
        <f>IFERROR(IF(ログ!D121&lt;&gt;"",ログ!D121,""),"")</f>
        <v/>
      </c>
      <c r="D134" s="85"/>
      <c r="E134" s="85" t="str">
        <f>IFERROR(IF(ログ!B121&lt;&gt;"",ログ!B121,""),"")</f>
        <v/>
      </c>
      <c r="F134" s="376" t="str">
        <f>IFERROR(IF(ログ!E121&lt;&gt;"",ログ!E121,""),"")</f>
        <v/>
      </c>
      <c r="G134" s="351"/>
      <c r="H134" s="376" t="str">
        <f>IFERROR(IF(ログ!F121&lt;&gt;"",ログ!F121,""),"")</f>
        <v/>
      </c>
      <c r="I134" s="351"/>
      <c r="J134" s="65"/>
      <c r="K134" s="66" t="str">
        <f>IFERROR(IF(ログ!S120&lt;&gt;"",ログ!S120,""),"")</f>
        <v/>
      </c>
      <c r="L134" s="67"/>
      <c r="M134" s="68" t="str">
        <f>IFERROR(IF(ログ!T121&lt;&gt;"",ログ!T121,""),"")</f>
        <v/>
      </c>
    </row>
    <row r="135" spans="2:13" ht="15" customHeight="1">
      <c r="B135" s="157" t="str">
        <f>IFERROR(IF(ログ!C122&lt;&gt;"",ログ!C122,""),"削除")</f>
        <v/>
      </c>
      <c r="C135" s="84" t="str">
        <f>IFERROR(IF(ログ!D122&lt;&gt;"",ログ!D122,""),"")</f>
        <v/>
      </c>
      <c r="D135" s="85"/>
      <c r="E135" s="85" t="str">
        <f>IFERROR(IF(ログ!B122&lt;&gt;"",ログ!B122,""),"")</f>
        <v/>
      </c>
      <c r="F135" s="376" t="str">
        <f>IFERROR(IF(ログ!E122&lt;&gt;"",ログ!E122,""),"")</f>
        <v/>
      </c>
      <c r="G135" s="351"/>
      <c r="H135" s="376" t="str">
        <f>IFERROR(IF(ログ!F122&lt;&gt;"",ログ!F122,""),"")</f>
        <v/>
      </c>
      <c r="I135" s="351"/>
      <c r="J135" s="65"/>
      <c r="K135" s="66" t="str">
        <f>IFERROR(IF(ログ!S121&lt;&gt;"",ログ!S121,""),"")</f>
        <v/>
      </c>
      <c r="L135" s="67"/>
      <c r="M135" s="68" t="str">
        <f>IFERROR(IF(ログ!T122&lt;&gt;"",ログ!T122,""),"")</f>
        <v/>
      </c>
    </row>
    <row r="136" spans="2:13" ht="15" customHeight="1">
      <c r="B136" s="157" t="str">
        <f>IFERROR(IF(ログ!C123&lt;&gt;"",ログ!C123,""),"削除")</f>
        <v/>
      </c>
      <c r="C136" s="84" t="str">
        <f>IFERROR(IF(ログ!D123&lt;&gt;"",ログ!D123,""),"")</f>
        <v/>
      </c>
      <c r="D136" s="85"/>
      <c r="E136" s="85" t="str">
        <f>IFERROR(IF(ログ!B123&lt;&gt;"",ログ!B123,""),"")</f>
        <v/>
      </c>
      <c r="F136" s="376" t="str">
        <f>IFERROR(IF(ログ!E123&lt;&gt;"",ログ!E123,""),"")</f>
        <v/>
      </c>
      <c r="G136" s="351"/>
      <c r="H136" s="376" t="str">
        <f>IFERROR(IF(ログ!F123&lt;&gt;"",ログ!F123,""),"")</f>
        <v/>
      </c>
      <c r="I136" s="351"/>
      <c r="J136" s="65"/>
      <c r="K136" s="66" t="str">
        <f>IFERROR(IF(ログ!S122&lt;&gt;"",ログ!S122,""),"")</f>
        <v/>
      </c>
      <c r="L136" s="67"/>
      <c r="M136" s="68" t="str">
        <f>IFERROR(IF(ログ!T123&lt;&gt;"",ログ!T123,""),"")</f>
        <v/>
      </c>
    </row>
    <row r="137" spans="2:13" ht="15" customHeight="1">
      <c r="B137" s="157" t="str">
        <f>IFERROR(IF(ログ!C124&lt;&gt;"",ログ!C124,""),"削除")</f>
        <v/>
      </c>
      <c r="C137" s="84" t="str">
        <f>IFERROR(IF(ログ!D124&lt;&gt;"",ログ!D124,""),"")</f>
        <v/>
      </c>
      <c r="D137" s="85"/>
      <c r="E137" s="85" t="str">
        <f>IFERROR(IF(ログ!B124&lt;&gt;"",ログ!B124,""),"")</f>
        <v/>
      </c>
      <c r="F137" s="376" t="str">
        <f>IFERROR(IF(ログ!E124&lt;&gt;"",ログ!E124,""),"")</f>
        <v/>
      </c>
      <c r="G137" s="351"/>
      <c r="H137" s="376" t="str">
        <f>IFERROR(IF(ログ!F124&lt;&gt;"",ログ!F124,""),"")</f>
        <v/>
      </c>
      <c r="I137" s="351"/>
      <c r="J137" s="65"/>
      <c r="K137" s="66" t="str">
        <f>IFERROR(IF(ログ!S123&lt;&gt;"",ログ!S123,""),"")</f>
        <v/>
      </c>
      <c r="L137" s="67"/>
      <c r="M137" s="68" t="str">
        <f>IFERROR(IF(ログ!T124&lt;&gt;"",ログ!T124,""),"")</f>
        <v/>
      </c>
    </row>
    <row r="138" spans="2:13" ht="15" customHeight="1">
      <c r="B138" s="157" t="str">
        <f>IFERROR(IF(ログ!C125&lt;&gt;"",ログ!C125,""),"削除")</f>
        <v/>
      </c>
      <c r="C138" s="84" t="str">
        <f>IFERROR(IF(ログ!D125&lt;&gt;"",ログ!D125,""),"")</f>
        <v/>
      </c>
      <c r="D138" s="85"/>
      <c r="E138" s="85" t="str">
        <f>IFERROR(IF(ログ!B125&lt;&gt;"",ログ!B125,""),"")</f>
        <v/>
      </c>
      <c r="F138" s="376" t="str">
        <f>IFERROR(IF(ログ!E125&lt;&gt;"",ログ!E125,""),"")</f>
        <v/>
      </c>
      <c r="G138" s="351"/>
      <c r="H138" s="376" t="str">
        <f>IFERROR(IF(ログ!F125&lt;&gt;"",ログ!F125,""),"")</f>
        <v/>
      </c>
      <c r="I138" s="351"/>
      <c r="J138" s="65"/>
      <c r="K138" s="66" t="str">
        <f>IFERROR(IF(ログ!S124&lt;&gt;"",ログ!S124,""),"")</f>
        <v/>
      </c>
      <c r="L138" s="67"/>
      <c r="M138" s="68" t="str">
        <f>IFERROR(IF(ログ!T125&lt;&gt;"",ログ!T125,""),"")</f>
        <v/>
      </c>
    </row>
    <row r="139" spans="2:13" ht="15" customHeight="1">
      <c r="B139" s="157" t="str">
        <f>IFERROR(IF(ログ!C126&lt;&gt;"",ログ!C126,""),"削除")</f>
        <v/>
      </c>
      <c r="C139" s="84" t="str">
        <f>IFERROR(IF(ログ!D126&lt;&gt;"",ログ!D126,""),"")</f>
        <v/>
      </c>
      <c r="D139" s="85"/>
      <c r="E139" s="85" t="str">
        <f>IFERROR(IF(ログ!B126&lt;&gt;"",ログ!B126,""),"")</f>
        <v/>
      </c>
      <c r="F139" s="376" t="str">
        <f>IFERROR(IF(ログ!E126&lt;&gt;"",ログ!E126,""),"")</f>
        <v/>
      </c>
      <c r="G139" s="351"/>
      <c r="H139" s="376" t="str">
        <f>IFERROR(IF(ログ!F126&lt;&gt;"",ログ!F126,""),"")</f>
        <v/>
      </c>
      <c r="I139" s="351"/>
      <c r="J139" s="65"/>
      <c r="K139" s="66" t="str">
        <f>IFERROR(IF(ログ!S125&lt;&gt;"",ログ!S125,""),"")</f>
        <v/>
      </c>
      <c r="L139" s="67"/>
      <c r="M139" s="68" t="str">
        <f>IFERROR(IF(ログ!T126&lt;&gt;"",ログ!T126,""),"")</f>
        <v/>
      </c>
    </row>
    <row r="140" spans="2:13" ht="15" customHeight="1">
      <c r="B140" s="156" t="str">
        <f>IFERROR(IF(ログ!C127&lt;&gt;"",ログ!C127,""),"削除")</f>
        <v/>
      </c>
      <c r="C140" s="84" t="str">
        <f>IFERROR(IF(ログ!D127&lt;&gt;"",ログ!D127,""),"")</f>
        <v/>
      </c>
      <c r="D140" s="86"/>
      <c r="E140" s="86" t="str">
        <f>IFERROR(IF(ログ!B127&lt;&gt;"",ログ!B127,""),"")</f>
        <v/>
      </c>
      <c r="F140" s="376" t="str">
        <f>IFERROR(IF(ログ!E127&lt;&gt;"",ログ!E127,""),"")</f>
        <v/>
      </c>
      <c r="G140" s="351"/>
      <c r="H140" s="376" t="str">
        <f>IFERROR(IF(ログ!F127&lt;&gt;"",ログ!F127,""),"")</f>
        <v/>
      </c>
      <c r="I140" s="351"/>
      <c r="J140" s="70"/>
      <c r="K140" s="71" t="str">
        <f>IFERROR(IF(ログ!S126&lt;&gt;"",ログ!S126,""),"")</f>
        <v/>
      </c>
      <c r="L140" s="72"/>
      <c r="M140" s="73" t="str">
        <f>IFERROR(IF(ログ!T127&lt;&gt;"",ログ!T127,""),"")</f>
        <v/>
      </c>
    </row>
    <row r="141" spans="2:13" ht="15" customHeight="1">
      <c r="B141" s="156" t="str">
        <f>IFERROR(IF(ログ!C128&lt;&gt;"",ログ!C128,""),"削除")</f>
        <v/>
      </c>
      <c r="C141" s="84" t="str">
        <f>IFERROR(IF(ログ!D128&lt;&gt;"",ログ!D128,""),"")</f>
        <v/>
      </c>
      <c r="D141" s="86"/>
      <c r="E141" s="86" t="str">
        <f>IFERROR(IF(ログ!B128&lt;&gt;"",ログ!B128,""),"")</f>
        <v/>
      </c>
      <c r="F141" s="376" t="str">
        <f>IFERROR(IF(ログ!E128&lt;&gt;"",ログ!E128,""),"")</f>
        <v/>
      </c>
      <c r="G141" s="351"/>
      <c r="H141" s="376" t="str">
        <f>IFERROR(IF(ログ!F128&lt;&gt;"",ログ!F128,""),"")</f>
        <v/>
      </c>
      <c r="I141" s="351"/>
      <c r="J141" s="70"/>
      <c r="K141" s="71" t="str">
        <f>IFERROR(IF(ログ!S127&lt;&gt;"",ログ!S127,""),"")</f>
        <v/>
      </c>
      <c r="L141" s="72"/>
      <c r="M141" s="73" t="str">
        <f>IFERROR(IF(ログ!T128&lt;&gt;"",ログ!T128,""),"")</f>
        <v/>
      </c>
    </row>
    <row r="142" spans="2:13" ht="15" customHeight="1">
      <c r="B142" s="158" t="str">
        <f>IFERROR(IF(ログ!C129&lt;&gt;"",ログ!C129,""),"削除")</f>
        <v/>
      </c>
      <c r="C142" s="84" t="str">
        <f>IFERROR(IF(ログ!D129&lt;&gt;"",ログ!D129,""),"")</f>
        <v/>
      </c>
      <c r="D142" s="87"/>
      <c r="E142" s="87" t="str">
        <f>IFERROR(IF(ログ!B129&lt;&gt;"",ログ!B129,""),"")</f>
        <v/>
      </c>
      <c r="F142" s="376" t="str">
        <f>IFERROR(IF(ログ!E129&lt;&gt;"",ログ!E129,""),"")</f>
        <v/>
      </c>
      <c r="G142" s="351"/>
      <c r="H142" s="376" t="str">
        <f>IFERROR(IF(ログ!F129&lt;&gt;"",ログ!F129,""),"")</f>
        <v/>
      </c>
      <c r="I142" s="351"/>
      <c r="J142" s="75"/>
      <c r="K142" s="76" t="str">
        <f>IFERROR(IF(ログ!S128&lt;&gt;"",ログ!S128,""),"")</f>
        <v/>
      </c>
      <c r="L142" s="77"/>
      <c r="M142" s="78" t="str">
        <f>IFERROR(IF(ログ!T129&lt;&gt;"",ログ!T129,""),"")</f>
        <v/>
      </c>
    </row>
    <row r="143" spans="2:13" ht="15" customHeight="1">
      <c r="B143" s="155" t="str">
        <f>IFERROR(IF(ログ!C130&lt;&gt;"",ログ!C130,""),"削除")</f>
        <v/>
      </c>
      <c r="C143" s="57" t="str">
        <f>IFERROR(IF(ログ!D130&lt;&gt;"",ログ!D130,""),"")</f>
        <v/>
      </c>
      <c r="D143" s="58"/>
      <c r="E143" s="58" t="str">
        <f>IFERROR(IF(ログ!B130&lt;&gt;"",ログ!B130,""),"")</f>
        <v/>
      </c>
      <c r="F143" s="364" t="str">
        <f>IFERROR(IF(ログ!E130&lt;&gt;"",ログ!E130,""),"")</f>
        <v/>
      </c>
      <c r="G143" s="362"/>
      <c r="H143" s="364" t="str">
        <f>IFERROR(IF(ログ!F130&lt;&gt;"",ログ!F130,""),"")</f>
        <v/>
      </c>
      <c r="I143" s="362"/>
      <c r="J143" s="59"/>
      <c r="K143" s="60" t="str">
        <f>IFERROR(IF(ログ!S129&lt;&gt;"",ログ!S129,""),"")</f>
        <v/>
      </c>
      <c r="L143" s="81"/>
      <c r="M143" s="62" t="str">
        <f>IFERROR(IF(ログ!T130&lt;&gt;"",ログ!T130,""),"")</f>
        <v/>
      </c>
    </row>
    <row r="144" spans="2:13" ht="15" customHeight="1">
      <c r="B144" s="157" t="str">
        <f>IFERROR(IF(ログ!C131&lt;&gt;"",ログ!C131,""),"削除")</f>
        <v/>
      </c>
      <c r="C144" s="84" t="str">
        <f>IFERROR(IF(ログ!D131&lt;&gt;"",ログ!D131,""),"")</f>
        <v/>
      </c>
      <c r="D144" s="85"/>
      <c r="E144" s="85" t="str">
        <f>IFERROR(IF(ログ!B131&lt;&gt;"",ログ!B131,""),"")</f>
        <v/>
      </c>
      <c r="F144" s="376" t="str">
        <f>IFERROR(IF(ログ!E131&lt;&gt;"",ログ!E131,""),"")</f>
        <v/>
      </c>
      <c r="G144" s="351"/>
      <c r="H144" s="376" t="str">
        <f>IFERROR(IF(ログ!F131&lt;&gt;"",ログ!F131,""),"")</f>
        <v/>
      </c>
      <c r="I144" s="351"/>
      <c r="J144" s="65"/>
      <c r="K144" s="66" t="str">
        <f>IFERROR(IF(ログ!S130&lt;&gt;"",ログ!S130,""),"")</f>
        <v/>
      </c>
      <c r="L144" s="67"/>
      <c r="M144" s="68" t="str">
        <f>IFERROR(IF(ログ!T131&lt;&gt;"",ログ!T131,""),"")</f>
        <v/>
      </c>
    </row>
    <row r="145" spans="2:13" ht="15" customHeight="1">
      <c r="B145" s="157" t="str">
        <f>IFERROR(IF(ログ!C132&lt;&gt;"",ログ!C132,""),"削除")</f>
        <v/>
      </c>
      <c r="C145" s="84" t="str">
        <f>IFERROR(IF(ログ!D132&lt;&gt;"",ログ!D132,""),"")</f>
        <v/>
      </c>
      <c r="D145" s="85"/>
      <c r="E145" s="85" t="str">
        <f>IFERROR(IF(ログ!B132&lt;&gt;"",ログ!B132,""),"")</f>
        <v/>
      </c>
      <c r="F145" s="376" t="str">
        <f>IFERROR(IF(ログ!E132&lt;&gt;"",ログ!E132,""),"")</f>
        <v/>
      </c>
      <c r="G145" s="351"/>
      <c r="H145" s="376" t="str">
        <f>IFERROR(IF(ログ!F132&lt;&gt;"",ログ!F132,""),"")</f>
        <v/>
      </c>
      <c r="I145" s="351"/>
      <c r="J145" s="65"/>
      <c r="K145" s="66" t="str">
        <f>IFERROR(IF(ログ!S131&lt;&gt;"",ログ!S131,""),"")</f>
        <v/>
      </c>
      <c r="L145" s="67"/>
      <c r="M145" s="68" t="str">
        <f>IFERROR(IF(ログ!T132&lt;&gt;"",ログ!T132,""),"")</f>
        <v/>
      </c>
    </row>
    <row r="146" spans="2:13" ht="15" customHeight="1">
      <c r="B146" s="157" t="str">
        <f>IFERROR(IF(ログ!C133&lt;&gt;"",ログ!C133,""),"削除")</f>
        <v/>
      </c>
      <c r="C146" s="84" t="str">
        <f>IFERROR(IF(ログ!D133&lt;&gt;"",ログ!D133,""),"")</f>
        <v/>
      </c>
      <c r="D146" s="85"/>
      <c r="E146" s="85" t="str">
        <f>IFERROR(IF(ログ!B133&lt;&gt;"",ログ!B133,""),"")</f>
        <v/>
      </c>
      <c r="F146" s="376" t="str">
        <f>IFERROR(IF(ログ!E133&lt;&gt;"",ログ!E133,""),"")</f>
        <v/>
      </c>
      <c r="G146" s="351"/>
      <c r="H146" s="376" t="str">
        <f>IFERROR(IF(ログ!F133&lt;&gt;"",ログ!F133,""),"")</f>
        <v/>
      </c>
      <c r="I146" s="351"/>
      <c r="J146" s="65"/>
      <c r="K146" s="66" t="str">
        <f>IFERROR(IF(ログ!S132&lt;&gt;"",ログ!S132,""),"")</f>
        <v/>
      </c>
      <c r="L146" s="67"/>
      <c r="M146" s="68" t="str">
        <f>IFERROR(IF(ログ!T133&lt;&gt;"",ログ!T133,""),"")</f>
        <v/>
      </c>
    </row>
    <row r="147" spans="2:13" ht="15" customHeight="1">
      <c r="B147" s="157" t="str">
        <f>IFERROR(IF(ログ!C134&lt;&gt;"",ログ!C134,""),"削除")</f>
        <v/>
      </c>
      <c r="C147" s="84" t="str">
        <f>IFERROR(IF(ログ!D134&lt;&gt;"",ログ!D134,""),"")</f>
        <v/>
      </c>
      <c r="D147" s="85"/>
      <c r="E147" s="85" t="str">
        <f>IFERROR(IF(ログ!B134&lt;&gt;"",ログ!B134,""),"")</f>
        <v/>
      </c>
      <c r="F147" s="376" t="str">
        <f>IFERROR(IF(ログ!E134&lt;&gt;"",ログ!E134,""),"")</f>
        <v/>
      </c>
      <c r="G147" s="351"/>
      <c r="H147" s="376" t="str">
        <f>IFERROR(IF(ログ!F134&lt;&gt;"",ログ!F134,""),"")</f>
        <v/>
      </c>
      <c r="I147" s="352"/>
      <c r="J147" s="65"/>
      <c r="K147" s="66" t="str">
        <f>IFERROR(IF(ログ!S133&lt;&gt;"",ログ!S133,""),"")</f>
        <v/>
      </c>
      <c r="L147" s="67"/>
      <c r="M147" s="68" t="str">
        <f>IFERROR(IF(ログ!T134&lt;&gt;"",ログ!T134,""),"")</f>
        <v/>
      </c>
    </row>
    <row r="148" spans="2:13" ht="15" customHeight="1">
      <c r="B148" s="157" t="str">
        <f>IFERROR(IF(ログ!C135&lt;&gt;"",ログ!C135,""),"削除")</f>
        <v/>
      </c>
      <c r="C148" s="84" t="str">
        <f>IFERROR(IF(ログ!D135&lt;&gt;"",ログ!D135,""),"")</f>
        <v/>
      </c>
      <c r="D148" s="85"/>
      <c r="E148" s="85" t="str">
        <f>IFERROR(IF(ログ!B135&lt;&gt;"",ログ!B135,""),"")</f>
        <v/>
      </c>
      <c r="F148" s="376" t="str">
        <f>IFERROR(IF(ログ!E135&lt;&gt;"",ログ!E135,""),"")</f>
        <v/>
      </c>
      <c r="G148" s="351"/>
      <c r="H148" s="376" t="str">
        <f>IFERROR(IF(ログ!F135&lt;&gt;"",ログ!F135,""),"")</f>
        <v/>
      </c>
      <c r="I148" s="352"/>
      <c r="J148" s="65"/>
      <c r="K148" s="66" t="str">
        <f>IFERROR(IF(ログ!S134&lt;&gt;"",ログ!S134,""),"")</f>
        <v/>
      </c>
      <c r="L148" s="67"/>
      <c r="M148" s="68" t="str">
        <f>IFERROR(IF(ログ!T135&lt;&gt;"",ログ!T135,""),"")</f>
        <v/>
      </c>
    </row>
    <row r="149" spans="2:13" ht="15" customHeight="1">
      <c r="B149" s="157" t="str">
        <f>IFERROR(IF(ログ!C136&lt;&gt;"",ログ!C136,""),"削除")</f>
        <v/>
      </c>
      <c r="C149" s="84" t="str">
        <f>IFERROR(IF(ログ!D136&lt;&gt;"",ログ!D136,""),"")</f>
        <v/>
      </c>
      <c r="D149" s="85"/>
      <c r="E149" s="85" t="str">
        <f>IFERROR(IF(ログ!B136&lt;&gt;"",ログ!B136,""),"")</f>
        <v/>
      </c>
      <c r="F149" s="376" t="str">
        <f>IFERROR(IF(ログ!E136&lt;&gt;"",ログ!E136,""),"")</f>
        <v/>
      </c>
      <c r="G149" s="351"/>
      <c r="H149" s="376" t="str">
        <f>IFERROR(IF(ログ!F136&lt;&gt;"",ログ!F136,""),"")</f>
        <v/>
      </c>
      <c r="I149" s="352"/>
      <c r="J149" s="65"/>
      <c r="K149" s="66" t="str">
        <f>IFERROR(IF(ログ!S135&lt;&gt;"",ログ!S135,""),"")</f>
        <v/>
      </c>
      <c r="L149" s="67"/>
      <c r="M149" s="68" t="str">
        <f>IFERROR(IF(ログ!T136&lt;&gt;"",ログ!T136,""),"")</f>
        <v/>
      </c>
    </row>
    <row r="150" spans="2:13" ht="15" customHeight="1">
      <c r="B150" s="156" t="str">
        <f>IFERROR(IF(ログ!C137&lt;&gt;"",ログ!C137,""),"削除")</f>
        <v/>
      </c>
      <c r="C150" s="88" t="str">
        <f>IFERROR(IF(ログ!D137&lt;&gt;"",ログ!D137,""),"")</f>
        <v/>
      </c>
      <c r="D150" s="86"/>
      <c r="E150" s="86" t="str">
        <f>IFERROR(IF(ログ!B137&lt;&gt;"",ログ!B137,""),"")</f>
        <v/>
      </c>
      <c r="F150" s="376" t="str">
        <f>IFERROR(IF(ログ!E137&lt;&gt;"",ログ!E137,""),"")</f>
        <v/>
      </c>
      <c r="G150" s="351"/>
      <c r="H150" s="376" t="str">
        <f>IFERROR(IF(ログ!F137&lt;&gt;"",ログ!F137,""),"")</f>
        <v/>
      </c>
      <c r="I150" s="352"/>
      <c r="J150" s="70"/>
      <c r="K150" s="71" t="str">
        <f>IFERROR(IF(ログ!S136&lt;&gt;"",ログ!S136,""),"")</f>
        <v/>
      </c>
      <c r="L150" s="72"/>
      <c r="M150" s="73" t="str">
        <f>IFERROR(IF(ログ!T137&lt;&gt;"",ログ!T137,""),"")</f>
        <v/>
      </c>
    </row>
    <row r="151" spans="2:13" ht="15" customHeight="1">
      <c r="B151" s="156" t="str">
        <f>IFERROR(IF(ログ!C138&lt;&gt;"",ログ!C138,""),"削除")</f>
        <v/>
      </c>
      <c r="C151" s="88" t="str">
        <f>IFERROR(IF(ログ!D138&lt;&gt;"",ログ!D138,""),"")</f>
        <v/>
      </c>
      <c r="D151" s="86"/>
      <c r="E151" s="86" t="str">
        <f>IFERROR(IF(ログ!B138&lt;&gt;"",ログ!B138,""),"")</f>
        <v/>
      </c>
      <c r="F151" s="376" t="str">
        <f>IFERROR(IF(ログ!E138&lt;&gt;"",ログ!E138,""),"")</f>
        <v/>
      </c>
      <c r="G151" s="351"/>
      <c r="H151" s="376" t="str">
        <f>IFERROR(IF(ログ!F138&lt;&gt;"",ログ!F138,""),"")</f>
        <v/>
      </c>
      <c r="I151" s="352"/>
      <c r="J151" s="70"/>
      <c r="K151" s="71" t="str">
        <f>IFERROR(IF(ログ!S137&lt;&gt;"",ログ!S137,""),"")</f>
        <v/>
      </c>
      <c r="L151" s="72"/>
      <c r="M151" s="73" t="str">
        <f>IFERROR(IF(ログ!T138&lt;&gt;"",ログ!T138,""),"")</f>
        <v/>
      </c>
    </row>
    <row r="152" spans="2:13" ht="15" customHeight="1">
      <c r="B152" s="158" t="str">
        <f>IFERROR(IF(ログ!C139&lt;&gt;"",ログ!C139,""),"削除")</f>
        <v/>
      </c>
      <c r="C152" s="89" t="str">
        <f>IFERROR(IF(ログ!D139&lt;&gt;"",ログ!D139,""),"")</f>
        <v/>
      </c>
      <c r="D152" s="87"/>
      <c r="E152" s="87" t="str">
        <f>IFERROR(IF(ログ!B139&lt;&gt;"",ログ!B139,""),"")</f>
        <v/>
      </c>
      <c r="F152" s="377" t="str">
        <f>IFERROR(IF(ログ!E139&lt;&gt;"",ログ!E139,""),"")</f>
        <v/>
      </c>
      <c r="G152" s="354"/>
      <c r="H152" s="377" t="str">
        <f>IFERROR(IF(ログ!F139&lt;&gt;"",ログ!F139,""),"")</f>
        <v/>
      </c>
      <c r="I152" s="355"/>
      <c r="J152" s="75"/>
      <c r="K152" s="76" t="str">
        <f>IFERROR(IF(ログ!S138&lt;&gt;"",ログ!S138,""),"")</f>
        <v/>
      </c>
      <c r="L152" s="77"/>
      <c r="M152" s="78" t="str">
        <f>IFERROR(IF(ログ!T139&lt;&gt;"",ログ!T139,""),"")</f>
        <v/>
      </c>
    </row>
    <row r="153" spans="2:13" ht="15" customHeight="1">
      <c r="B153" s="155" t="str">
        <f>IFERROR(IF(ログ!C140&lt;&gt;"",ログ!C140,""),"削除")</f>
        <v/>
      </c>
      <c r="C153" s="57" t="str">
        <f>IFERROR(IF(ログ!D140&lt;&gt;"",ログ!D140,""),"")</f>
        <v/>
      </c>
      <c r="D153" s="58"/>
      <c r="E153" s="58" t="str">
        <f>IFERROR(IF(ログ!B140&lt;&gt;"",ログ!B140,""),"")</f>
        <v/>
      </c>
      <c r="F153" s="364" t="str">
        <f>IFERROR(IF(ログ!E140&lt;&gt;"",ログ!E140,""),"")</f>
        <v/>
      </c>
      <c r="G153" s="362"/>
      <c r="H153" s="364" t="str">
        <f>IFERROR(IF(ログ!F140&lt;&gt;"",ログ!F140,""),"")</f>
        <v/>
      </c>
      <c r="I153" s="363"/>
      <c r="J153" s="59"/>
      <c r="K153" s="60" t="str">
        <f>IFERROR(IF(ログ!S139&lt;&gt;"",ログ!S139,""),"")</f>
        <v/>
      </c>
      <c r="L153" s="81"/>
      <c r="M153" s="62" t="str">
        <f>IFERROR(IF(ログ!T140&lt;&gt;"",ログ!T140,""),"")</f>
        <v/>
      </c>
    </row>
    <row r="154" spans="2:13" ht="15" customHeight="1">
      <c r="B154" s="157" t="str">
        <f>IFERROR(IF(ログ!C141&lt;&gt;"",ログ!C141,""),"削除")</f>
        <v/>
      </c>
      <c r="C154" s="84" t="str">
        <f>IFERROR(IF(ログ!D141&lt;&gt;"",ログ!D141,""),"")</f>
        <v/>
      </c>
      <c r="D154" s="85"/>
      <c r="E154" s="85" t="str">
        <f>IFERROR(IF(ログ!B141&lt;&gt;"",ログ!B141,""),"")</f>
        <v/>
      </c>
      <c r="F154" s="376" t="str">
        <f>IFERROR(IF(ログ!E141&lt;&gt;"",ログ!E141,""),"")</f>
        <v/>
      </c>
      <c r="G154" s="351"/>
      <c r="H154" s="376" t="str">
        <f>IFERROR(IF(ログ!F141&lt;&gt;"",ログ!F141,""),"")</f>
        <v/>
      </c>
      <c r="I154" s="352"/>
      <c r="J154" s="65"/>
      <c r="K154" s="66" t="str">
        <f>IFERROR(IF(ログ!S140&lt;&gt;"",ログ!S140,""),"")</f>
        <v/>
      </c>
      <c r="L154" s="67"/>
      <c r="M154" s="68" t="str">
        <f>IFERROR(IF(ログ!T141&lt;&gt;"",ログ!T141,""),"")</f>
        <v/>
      </c>
    </row>
    <row r="155" spans="2:13" ht="15" customHeight="1">
      <c r="B155" s="157" t="str">
        <f>IFERROR(IF(ログ!C142&lt;&gt;"",ログ!C142,""),"削除")</f>
        <v/>
      </c>
      <c r="C155" s="84" t="str">
        <f>IFERROR(IF(ログ!D142&lt;&gt;"",ログ!D142,""),"")</f>
        <v/>
      </c>
      <c r="D155" s="85"/>
      <c r="E155" s="85" t="str">
        <f>IFERROR(IF(ログ!B142&lt;&gt;"",ログ!B142,""),"")</f>
        <v/>
      </c>
      <c r="F155" s="376" t="str">
        <f>IFERROR(IF(ログ!E142&lt;&gt;"",ログ!E142,""),"")</f>
        <v/>
      </c>
      <c r="G155" s="351"/>
      <c r="H155" s="376" t="str">
        <f>IFERROR(IF(ログ!F142&lt;&gt;"",ログ!F142,""),"")</f>
        <v/>
      </c>
      <c r="I155" s="352"/>
      <c r="J155" s="65"/>
      <c r="K155" s="66" t="str">
        <f>IFERROR(IF(ログ!S141&lt;&gt;"",ログ!S141,""),"")</f>
        <v/>
      </c>
      <c r="L155" s="67"/>
      <c r="M155" s="68" t="str">
        <f>IFERROR(IF(ログ!T142&lt;&gt;"",ログ!T142,""),"")</f>
        <v/>
      </c>
    </row>
    <row r="156" spans="2:13" ht="15" customHeight="1">
      <c r="B156" s="157" t="str">
        <f>IFERROR(IF(ログ!C143&lt;&gt;"",ログ!C143,""),"削除")</f>
        <v/>
      </c>
      <c r="C156" s="84" t="str">
        <f>IFERROR(IF(ログ!D143&lt;&gt;"",ログ!D143,""),"")</f>
        <v/>
      </c>
      <c r="D156" s="85"/>
      <c r="E156" s="85" t="str">
        <f>IFERROR(IF(ログ!B143&lt;&gt;"",ログ!B143,""),"")</f>
        <v/>
      </c>
      <c r="F156" s="376" t="str">
        <f>IFERROR(IF(ログ!E143&lt;&gt;"",ログ!E143,""),"")</f>
        <v/>
      </c>
      <c r="G156" s="351"/>
      <c r="H156" s="376" t="str">
        <f>IFERROR(IF(ログ!F143&lt;&gt;"",ログ!F143,""),"")</f>
        <v/>
      </c>
      <c r="I156" s="352"/>
      <c r="J156" s="65"/>
      <c r="K156" s="66" t="str">
        <f>IFERROR(IF(ログ!S142&lt;&gt;"",ログ!S142,""),"")</f>
        <v/>
      </c>
      <c r="L156" s="67"/>
      <c r="M156" s="68" t="str">
        <f>IFERROR(IF(ログ!T143&lt;&gt;"",ログ!T143,""),"")</f>
        <v/>
      </c>
    </row>
    <row r="157" spans="2:13" ht="15" customHeight="1">
      <c r="B157" s="157" t="str">
        <f>IFERROR(IF(ログ!C144&lt;&gt;"",ログ!C144,""),"削除")</f>
        <v/>
      </c>
      <c r="C157" s="84" t="str">
        <f>IFERROR(IF(ログ!D144&lt;&gt;"",ログ!D144,""),"")</f>
        <v/>
      </c>
      <c r="D157" s="85"/>
      <c r="E157" s="85" t="str">
        <f>IFERROR(IF(ログ!B144&lt;&gt;"",ログ!B144,""),"")</f>
        <v/>
      </c>
      <c r="F157" s="376" t="str">
        <f>IFERROR(IF(ログ!E144&lt;&gt;"",ログ!E144,""),"")</f>
        <v/>
      </c>
      <c r="G157" s="351"/>
      <c r="H157" s="376" t="str">
        <f>IFERROR(IF(ログ!F144&lt;&gt;"",ログ!F144,""),"")</f>
        <v/>
      </c>
      <c r="I157" s="352"/>
      <c r="J157" s="65"/>
      <c r="K157" s="66" t="str">
        <f>IFERROR(IF(ログ!S143&lt;&gt;"",ログ!S143,""),"")</f>
        <v/>
      </c>
      <c r="L157" s="67"/>
      <c r="M157" s="68" t="str">
        <f>IFERROR(IF(ログ!T144&lt;&gt;"",ログ!T144,""),"")</f>
        <v/>
      </c>
    </row>
    <row r="158" spans="2:13" ht="15" customHeight="1">
      <c r="B158" s="157" t="str">
        <f>IFERROR(IF(ログ!C145&lt;&gt;"",ログ!C145,""),"削除")</f>
        <v/>
      </c>
      <c r="C158" s="84" t="str">
        <f>IFERROR(IF(ログ!D145&lt;&gt;"",ログ!D145,""),"")</f>
        <v/>
      </c>
      <c r="D158" s="85"/>
      <c r="E158" s="85" t="str">
        <f>IFERROR(IF(ログ!B145&lt;&gt;"",ログ!B145,""),"")</f>
        <v/>
      </c>
      <c r="F158" s="376" t="str">
        <f>IFERROR(IF(ログ!E145&lt;&gt;"",ログ!E145,""),"")</f>
        <v/>
      </c>
      <c r="G158" s="351"/>
      <c r="H158" s="376" t="str">
        <f>IFERROR(IF(ログ!F145&lt;&gt;"",ログ!F145,""),"")</f>
        <v/>
      </c>
      <c r="I158" s="352"/>
      <c r="J158" s="65"/>
      <c r="K158" s="66" t="str">
        <f>IFERROR(IF(ログ!S144&lt;&gt;"",ログ!S144,""),"")</f>
        <v/>
      </c>
      <c r="L158" s="67"/>
      <c r="M158" s="68" t="str">
        <f>IFERROR(IF(ログ!T145&lt;&gt;"",ログ!T145,""),"")</f>
        <v/>
      </c>
    </row>
    <row r="159" spans="2:13" ht="15" customHeight="1">
      <c r="B159" s="157" t="str">
        <f>IFERROR(IF(ログ!C146&lt;&gt;"",ログ!C146,""),"削除")</f>
        <v/>
      </c>
      <c r="C159" s="84" t="str">
        <f>IFERROR(IF(ログ!D146&lt;&gt;"",ログ!D146,""),"")</f>
        <v/>
      </c>
      <c r="D159" s="85"/>
      <c r="E159" s="85" t="str">
        <f>IFERROR(IF(ログ!B146&lt;&gt;"",ログ!B146,""),"")</f>
        <v/>
      </c>
      <c r="F159" s="376" t="str">
        <f>IFERROR(IF(ログ!E146&lt;&gt;"",ログ!E146,""),"")</f>
        <v/>
      </c>
      <c r="G159" s="351"/>
      <c r="H159" s="376" t="str">
        <f>IFERROR(IF(ログ!F146&lt;&gt;"",ログ!F146,""),"")</f>
        <v/>
      </c>
      <c r="I159" s="352"/>
      <c r="J159" s="65"/>
      <c r="K159" s="66" t="str">
        <f>IFERROR(IF(ログ!S145&lt;&gt;"",ログ!S145,""),"")</f>
        <v/>
      </c>
      <c r="L159" s="67"/>
      <c r="M159" s="68" t="str">
        <f>IFERROR(IF(ログ!T146&lt;&gt;"",ログ!T146,""),"")</f>
        <v/>
      </c>
    </row>
    <row r="160" spans="2:13" ht="15" customHeight="1">
      <c r="B160" s="156" t="str">
        <f>IFERROR(IF(ログ!C147&lt;&gt;"",ログ!C147,""),"削除")</f>
        <v/>
      </c>
      <c r="C160" s="88" t="str">
        <f>IFERROR(IF(ログ!D147&lt;&gt;"",ログ!D147,""),"")</f>
        <v/>
      </c>
      <c r="D160" s="86"/>
      <c r="E160" s="86" t="str">
        <f>IFERROR(IF(ログ!B147&lt;&gt;"",ログ!B147,""),"")</f>
        <v/>
      </c>
      <c r="F160" s="376" t="str">
        <f>IFERROR(IF(ログ!E147&lt;&gt;"",ログ!E147,""),"")</f>
        <v/>
      </c>
      <c r="G160" s="351"/>
      <c r="H160" s="376" t="str">
        <f>IFERROR(IF(ログ!F147&lt;&gt;"",ログ!F147,""),"")</f>
        <v/>
      </c>
      <c r="I160" s="352"/>
      <c r="J160" s="70"/>
      <c r="K160" s="71" t="str">
        <f>IFERROR(IF(ログ!S146&lt;&gt;"",ログ!S146,""),"")</f>
        <v/>
      </c>
      <c r="L160" s="72"/>
      <c r="M160" s="73" t="str">
        <f>IFERROR(IF(ログ!T147&lt;&gt;"",ログ!T147,""),"")</f>
        <v/>
      </c>
    </row>
    <row r="161" spans="2:13" ht="15" customHeight="1">
      <c r="B161" s="156" t="str">
        <f>IFERROR(IF(ログ!C148&lt;&gt;"",ログ!C148,""),"削除")</f>
        <v/>
      </c>
      <c r="C161" s="88" t="str">
        <f>IFERROR(IF(ログ!D148&lt;&gt;"",ログ!D148,""),"")</f>
        <v/>
      </c>
      <c r="D161" s="86"/>
      <c r="E161" s="86" t="str">
        <f>IFERROR(IF(ログ!B148&lt;&gt;"",ログ!B148,""),"")</f>
        <v/>
      </c>
      <c r="F161" s="376" t="str">
        <f>IFERROR(IF(ログ!E148&lt;&gt;"",ログ!E148,""),"")</f>
        <v/>
      </c>
      <c r="G161" s="351"/>
      <c r="H161" s="376" t="str">
        <f>IFERROR(IF(ログ!F148&lt;&gt;"",ログ!F148,""),"")</f>
        <v/>
      </c>
      <c r="I161" s="352"/>
      <c r="J161" s="70"/>
      <c r="K161" s="71" t="str">
        <f>IFERROR(IF(ログ!S147&lt;&gt;"",ログ!S147,""),"")</f>
        <v/>
      </c>
      <c r="L161" s="72"/>
      <c r="M161" s="73" t="str">
        <f>IFERROR(IF(ログ!T148&lt;&gt;"",ログ!T148,""),"")</f>
        <v/>
      </c>
    </row>
    <row r="162" spans="2:13" ht="15" customHeight="1">
      <c r="B162" s="158" t="str">
        <f>IFERROR(IF(ログ!C149&lt;&gt;"",ログ!C149,""),"削除")</f>
        <v/>
      </c>
      <c r="C162" s="89" t="str">
        <f>IFERROR(IF(ログ!D149&lt;&gt;"",ログ!D149,""),"")</f>
        <v/>
      </c>
      <c r="D162" s="87"/>
      <c r="E162" s="87" t="str">
        <f>IFERROR(IF(ログ!B149&lt;&gt;"",ログ!B149,""),"")</f>
        <v/>
      </c>
      <c r="F162" s="377" t="str">
        <f>IFERROR(IF(ログ!E149&lt;&gt;"",ログ!E149,""),"")</f>
        <v/>
      </c>
      <c r="G162" s="354"/>
      <c r="H162" s="377" t="str">
        <f>IFERROR(IF(ログ!F149&lt;&gt;"",ログ!F149,""),"")</f>
        <v/>
      </c>
      <c r="I162" s="355"/>
      <c r="J162" s="75"/>
      <c r="K162" s="76" t="str">
        <f>IFERROR(IF(ログ!S148&lt;&gt;"",ログ!S148,""),"")</f>
        <v/>
      </c>
      <c r="L162" s="77"/>
      <c r="M162" s="78" t="str">
        <f>IFERROR(IF(ログ!T149&lt;&gt;"",ログ!T149,""),"")</f>
        <v/>
      </c>
    </row>
    <row r="163" spans="2:13" ht="15" customHeight="1">
      <c r="B163" s="155" t="str">
        <f>IFERROR(IF(ログ!C150&lt;&gt;"",ログ!C150,""),"削除")</f>
        <v/>
      </c>
      <c r="C163" s="57" t="str">
        <f>IFERROR(IF(ログ!D150&lt;&gt;"",ログ!D150,""),"")</f>
        <v/>
      </c>
      <c r="D163" s="58"/>
      <c r="E163" s="58" t="str">
        <f>IFERROR(IF(ログ!B150&lt;&gt;"",ログ!B150,""),"")</f>
        <v/>
      </c>
      <c r="F163" s="364" t="str">
        <f>IFERROR(IF(ログ!E150&lt;&gt;"",ログ!E150,""),"")</f>
        <v/>
      </c>
      <c r="G163" s="362"/>
      <c r="H163" s="364" t="str">
        <f>IFERROR(IF(ログ!F150&lt;&gt;"",ログ!F150,""),"")</f>
        <v/>
      </c>
      <c r="I163" s="363"/>
      <c r="J163" s="59"/>
      <c r="K163" s="60" t="str">
        <f>IFERROR(IF(ログ!S149&lt;&gt;"",ログ!S149,""),"")</f>
        <v/>
      </c>
      <c r="L163" s="81"/>
      <c r="M163" s="62" t="str">
        <f>IFERROR(IF(ログ!T150&lt;&gt;"",ログ!T150,""),"")</f>
        <v/>
      </c>
    </row>
    <row r="164" spans="2:13" ht="15" customHeight="1">
      <c r="B164" s="157" t="str">
        <f>IFERROR(IF(ログ!C151&lt;&gt;"",ログ!C151,""),"削除")</f>
        <v/>
      </c>
      <c r="C164" s="84" t="str">
        <f>IFERROR(IF(ログ!D151&lt;&gt;"",ログ!D151,""),"")</f>
        <v/>
      </c>
      <c r="D164" s="85"/>
      <c r="E164" s="85" t="str">
        <f>IFERROR(IF(ログ!B151&lt;&gt;"",ログ!B151,""),"")</f>
        <v/>
      </c>
      <c r="F164" s="376" t="str">
        <f>IFERROR(IF(ログ!E151&lt;&gt;"",ログ!E151,""),"")</f>
        <v/>
      </c>
      <c r="G164" s="351"/>
      <c r="H164" s="376" t="str">
        <f>IFERROR(IF(ログ!F151&lt;&gt;"",ログ!F151,""),"")</f>
        <v/>
      </c>
      <c r="I164" s="352"/>
      <c r="J164" s="65"/>
      <c r="K164" s="66" t="str">
        <f>IFERROR(IF(ログ!S150&lt;&gt;"",ログ!S150,""),"")</f>
        <v/>
      </c>
      <c r="L164" s="67"/>
      <c r="M164" s="68" t="str">
        <f>IFERROR(IF(ログ!T151&lt;&gt;"",ログ!T151,""),"")</f>
        <v/>
      </c>
    </row>
    <row r="165" spans="2:13" ht="15" customHeight="1">
      <c r="B165" s="157" t="str">
        <f>IFERROR(IF(ログ!C152&lt;&gt;"",ログ!C152,""),"削除")</f>
        <v/>
      </c>
      <c r="C165" s="84" t="str">
        <f>IFERROR(IF(ログ!D152&lt;&gt;"",ログ!D152,""),"")</f>
        <v/>
      </c>
      <c r="D165" s="85"/>
      <c r="E165" s="85" t="str">
        <f>IFERROR(IF(ログ!B152&lt;&gt;"",ログ!B152,""),"")</f>
        <v/>
      </c>
      <c r="F165" s="376" t="str">
        <f>IFERROR(IF(ログ!E152&lt;&gt;"",ログ!E152,""),"")</f>
        <v/>
      </c>
      <c r="G165" s="351"/>
      <c r="H165" s="376" t="str">
        <f>IFERROR(IF(ログ!F152&lt;&gt;"",ログ!F152,""),"")</f>
        <v/>
      </c>
      <c r="I165" s="352"/>
      <c r="J165" s="65"/>
      <c r="K165" s="66" t="str">
        <f>IFERROR(IF(ログ!S151&lt;&gt;"",ログ!S151,""),"")</f>
        <v/>
      </c>
      <c r="L165" s="67"/>
      <c r="M165" s="68" t="str">
        <f>IFERROR(IF(ログ!T152&lt;&gt;"",ログ!T152,""),"")</f>
        <v/>
      </c>
    </row>
    <row r="166" spans="2:13" ht="15" customHeight="1">
      <c r="B166" s="157" t="str">
        <f>IFERROR(IF(ログ!C153&lt;&gt;"",ログ!C153,""),"削除")</f>
        <v/>
      </c>
      <c r="C166" s="84" t="str">
        <f>IFERROR(IF(ログ!D153&lt;&gt;"",ログ!D153,""),"")</f>
        <v/>
      </c>
      <c r="D166" s="85"/>
      <c r="E166" s="85" t="str">
        <f>IFERROR(IF(ログ!B153&lt;&gt;"",ログ!B153,""),"")</f>
        <v/>
      </c>
      <c r="F166" s="376" t="str">
        <f>IFERROR(IF(ログ!E153&lt;&gt;"",ログ!E153,""),"")</f>
        <v/>
      </c>
      <c r="G166" s="351"/>
      <c r="H166" s="376" t="str">
        <f>IFERROR(IF(ログ!F153&lt;&gt;"",ログ!F153,""),"")</f>
        <v/>
      </c>
      <c r="I166" s="352"/>
      <c r="J166" s="65"/>
      <c r="K166" s="66" t="str">
        <f>IFERROR(IF(ログ!S152&lt;&gt;"",ログ!S152,""),"")</f>
        <v/>
      </c>
      <c r="L166" s="67"/>
      <c r="M166" s="68" t="str">
        <f>IFERROR(IF(ログ!T153&lt;&gt;"",ログ!T153,""),"")</f>
        <v/>
      </c>
    </row>
    <row r="167" spans="2:13" ht="15" customHeight="1">
      <c r="B167" s="157" t="str">
        <f>IFERROR(IF(ログ!C154&lt;&gt;"",ログ!C154,""),"削除")</f>
        <v/>
      </c>
      <c r="C167" s="84" t="str">
        <f>IFERROR(IF(ログ!D154&lt;&gt;"",ログ!D154,""),"")</f>
        <v/>
      </c>
      <c r="D167" s="85"/>
      <c r="E167" s="85" t="str">
        <f>IFERROR(IF(ログ!B154&lt;&gt;"",ログ!B154,""),"")</f>
        <v/>
      </c>
      <c r="F167" s="376" t="str">
        <f>IFERROR(IF(ログ!E154&lt;&gt;"",ログ!E154,""),"")</f>
        <v/>
      </c>
      <c r="G167" s="351"/>
      <c r="H167" s="376" t="str">
        <f>IFERROR(IF(ログ!F154&lt;&gt;"",ログ!F154,""),"")</f>
        <v/>
      </c>
      <c r="I167" s="352"/>
      <c r="J167" s="65"/>
      <c r="K167" s="66" t="str">
        <f>IFERROR(IF(ログ!S153&lt;&gt;"",ログ!S153,""),"")</f>
        <v/>
      </c>
      <c r="L167" s="67"/>
      <c r="M167" s="68" t="str">
        <f>IFERROR(IF(ログ!T154&lt;&gt;"",ログ!T154,""),"")</f>
        <v/>
      </c>
    </row>
    <row r="168" spans="2:13" ht="15" customHeight="1">
      <c r="B168" s="157" t="str">
        <f>IFERROR(IF(ログ!C155&lt;&gt;"",ログ!C155,""),"削除")</f>
        <v/>
      </c>
      <c r="C168" s="84" t="str">
        <f>IFERROR(IF(ログ!D155&lt;&gt;"",ログ!D155,""),"")</f>
        <v/>
      </c>
      <c r="D168" s="85"/>
      <c r="E168" s="85" t="str">
        <f>IFERROR(IF(ログ!B155&lt;&gt;"",ログ!B155,""),"")</f>
        <v/>
      </c>
      <c r="F168" s="376" t="str">
        <f>IFERROR(IF(ログ!E155&lt;&gt;"",ログ!E155,""),"")</f>
        <v/>
      </c>
      <c r="G168" s="351"/>
      <c r="H168" s="376" t="str">
        <f>IFERROR(IF(ログ!F155&lt;&gt;"",ログ!F155,""),"")</f>
        <v/>
      </c>
      <c r="I168" s="352"/>
      <c r="J168" s="65"/>
      <c r="K168" s="66" t="str">
        <f>IFERROR(IF(ログ!S154&lt;&gt;"",ログ!S154,""),"")</f>
        <v/>
      </c>
      <c r="L168" s="67"/>
      <c r="M168" s="68" t="str">
        <f>IFERROR(IF(ログ!T155&lt;&gt;"",ログ!T155,""),"")</f>
        <v/>
      </c>
    </row>
    <row r="169" spans="2:13" ht="15" customHeight="1">
      <c r="B169" s="157" t="str">
        <f>IFERROR(IF(ログ!C156&lt;&gt;"",ログ!C156,""),"削除")</f>
        <v/>
      </c>
      <c r="C169" s="84" t="str">
        <f>IFERROR(IF(ログ!D156&lt;&gt;"",ログ!D156,""),"")</f>
        <v/>
      </c>
      <c r="D169" s="85"/>
      <c r="E169" s="85" t="str">
        <f>IFERROR(IF(ログ!B156&lt;&gt;"",ログ!B156,""),"")</f>
        <v/>
      </c>
      <c r="F169" s="376" t="str">
        <f>IFERROR(IF(ログ!E156&lt;&gt;"",ログ!E156,""),"")</f>
        <v/>
      </c>
      <c r="G169" s="351"/>
      <c r="H169" s="376" t="str">
        <f>IFERROR(IF(ログ!F156&lt;&gt;"",ログ!F156,""),"")</f>
        <v/>
      </c>
      <c r="I169" s="352"/>
      <c r="J169" s="65"/>
      <c r="K169" s="66" t="str">
        <f>IFERROR(IF(ログ!S155&lt;&gt;"",ログ!S155,""),"")</f>
        <v/>
      </c>
      <c r="L169" s="67"/>
      <c r="M169" s="68" t="str">
        <f>IFERROR(IF(ログ!T156&lt;&gt;"",ログ!T156,""),"")</f>
        <v/>
      </c>
    </row>
    <row r="170" spans="2:13" ht="15" customHeight="1">
      <c r="B170" s="156" t="str">
        <f>IFERROR(IF(ログ!C157&lt;&gt;"",ログ!C157,""),"削除")</f>
        <v/>
      </c>
      <c r="C170" s="88" t="str">
        <f>IFERROR(IF(ログ!D157&lt;&gt;"",ログ!D157,""),"")</f>
        <v/>
      </c>
      <c r="D170" s="86"/>
      <c r="E170" s="86" t="str">
        <f>IFERROR(IF(ログ!B157&lt;&gt;"",ログ!B157,""),"")</f>
        <v/>
      </c>
      <c r="F170" s="376" t="str">
        <f>IFERROR(IF(ログ!E157&lt;&gt;"",ログ!E157,""),"")</f>
        <v/>
      </c>
      <c r="G170" s="351"/>
      <c r="H170" s="376" t="str">
        <f>IFERROR(IF(ログ!F157&lt;&gt;"",ログ!F157,""),"")</f>
        <v/>
      </c>
      <c r="I170" s="352"/>
      <c r="J170" s="70"/>
      <c r="K170" s="71" t="str">
        <f>IFERROR(IF(ログ!S156&lt;&gt;"",ログ!S156,""),"")</f>
        <v/>
      </c>
      <c r="L170" s="72"/>
      <c r="M170" s="73" t="str">
        <f>IFERROR(IF(ログ!T157&lt;&gt;"",ログ!T157,""),"")</f>
        <v/>
      </c>
    </row>
    <row r="171" spans="2:13" ht="15" customHeight="1">
      <c r="B171" s="156" t="str">
        <f>IFERROR(IF(ログ!C158&lt;&gt;"",ログ!C158,""),"削除")</f>
        <v/>
      </c>
      <c r="C171" s="88" t="str">
        <f>IFERROR(IF(ログ!D158&lt;&gt;"",ログ!D158,""),"")</f>
        <v/>
      </c>
      <c r="D171" s="86"/>
      <c r="E171" s="86" t="str">
        <f>IFERROR(IF(ログ!B158&lt;&gt;"",ログ!B158,""),"")</f>
        <v/>
      </c>
      <c r="F171" s="376" t="str">
        <f>IFERROR(IF(ログ!E158&lt;&gt;"",ログ!E158,""),"")</f>
        <v/>
      </c>
      <c r="G171" s="351"/>
      <c r="H171" s="376" t="str">
        <f>IFERROR(IF(ログ!F158&lt;&gt;"",ログ!F158,""),"")</f>
        <v/>
      </c>
      <c r="I171" s="352"/>
      <c r="J171" s="70"/>
      <c r="K171" s="71" t="str">
        <f>IFERROR(IF(ログ!S157&lt;&gt;"",ログ!S157,""),"")</f>
        <v/>
      </c>
      <c r="L171" s="72"/>
      <c r="M171" s="73" t="str">
        <f>IFERROR(IF(ログ!T158&lt;&gt;"",ログ!T158,""),"")</f>
        <v/>
      </c>
    </row>
    <row r="172" spans="2:13" ht="15" customHeight="1">
      <c r="B172" s="158" t="str">
        <f>IFERROR(IF(ログ!C159&lt;&gt;"",ログ!C159,""),"削除")</f>
        <v/>
      </c>
      <c r="C172" s="89" t="str">
        <f>IFERROR(IF(ログ!D159&lt;&gt;"",ログ!D159,""),"")</f>
        <v/>
      </c>
      <c r="D172" s="87"/>
      <c r="E172" s="87" t="str">
        <f>IFERROR(IF(ログ!B159&lt;&gt;"",ログ!B159,""),"")</f>
        <v/>
      </c>
      <c r="F172" s="377" t="str">
        <f>IFERROR(IF(ログ!E159&lt;&gt;"",ログ!E159,""),"")</f>
        <v/>
      </c>
      <c r="G172" s="354"/>
      <c r="H172" s="377" t="str">
        <f>IFERROR(IF(ログ!F159&lt;&gt;"",ログ!F159,""),"")</f>
        <v/>
      </c>
      <c r="I172" s="355"/>
      <c r="J172" s="75"/>
      <c r="K172" s="76" t="str">
        <f>IFERROR(IF(ログ!S158&lt;&gt;"",ログ!S158,""),"")</f>
        <v/>
      </c>
      <c r="L172" s="77"/>
      <c r="M172" s="78" t="str">
        <f>IFERROR(IF(ログ!T159&lt;&gt;"",ログ!T159,""),"")</f>
        <v/>
      </c>
    </row>
    <row r="173" spans="2:13" ht="19.5" customHeight="1">
      <c r="B173" s="356" t="s">
        <v>99</v>
      </c>
      <c r="C173" s="357"/>
      <c r="D173" s="36"/>
      <c r="E173" s="37"/>
      <c r="F173" s="358"/>
      <c r="G173" s="359"/>
      <c r="H173" s="356" t="s">
        <v>99</v>
      </c>
      <c r="I173" s="360"/>
      <c r="J173" s="38"/>
      <c r="K173" s="39">
        <f>SUMIF((K123:K172),"&lt;&gt;#REF!")</f>
        <v>0</v>
      </c>
      <c r="L173" s="11">
        <f>+K173+L115</f>
        <v>0</v>
      </c>
      <c r="M173" s="40"/>
    </row>
    <row r="174" spans="2:13" ht="19.5" customHeight="1">
      <c r="B174" s="10"/>
      <c r="C174" s="10"/>
      <c r="D174" s="11"/>
      <c r="E174" s="12"/>
      <c r="F174" s="12"/>
      <c r="G174" s="13"/>
      <c r="H174" s="10"/>
      <c r="I174" s="14"/>
      <c r="J174" s="11"/>
      <c r="K174" s="15"/>
      <c r="L174" s="11"/>
    </row>
    <row r="175" spans="2:13" ht="19.5" customHeight="1">
      <c r="B175" s="10"/>
      <c r="C175" s="10"/>
      <c r="D175" s="11"/>
      <c r="E175" s="12"/>
      <c r="F175" s="12"/>
      <c r="G175" s="13"/>
      <c r="H175" s="10"/>
      <c r="I175" s="14"/>
      <c r="J175" s="11"/>
      <c r="K175" s="15"/>
      <c r="L175" s="11"/>
    </row>
    <row r="176" spans="2:13" ht="20.25" customHeight="1">
      <c r="B176" s="373" t="s">
        <v>76</v>
      </c>
      <c r="C176" s="373"/>
      <c r="D176" s="373"/>
      <c r="E176" s="373"/>
      <c r="G176" s="374" t="s">
        <v>77</v>
      </c>
      <c r="H176" s="374"/>
      <c r="I176" s="151" t="str">
        <f>$I$2</f>
        <v>2026</v>
      </c>
      <c r="J176" s="375" t="s">
        <v>121</v>
      </c>
      <c r="K176" s="375"/>
      <c r="L176" s="375"/>
      <c r="M176" s="18" t="s">
        <v>78</v>
      </c>
    </row>
    <row r="177" spans="2:13" ht="18" customHeight="1">
      <c r="B177" s="365" t="s">
        <v>79</v>
      </c>
      <c r="C177" s="365"/>
      <c r="E177" s="41">
        <f>ログ!$N$2</f>
        <v>0</v>
      </c>
      <c r="F177" s="20" t="s">
        <v>80</v>
      </c>
      <c r="G177" s="366" t="s">
        <v>81</v>
      </c>
      <c r="H177" s="366"/>
      <c r="I177" s="22" t="s">
        <v>82</v>
      </c>
      <c r="J177" s="367" t="s">
        <v>83</v>
      </c>
      <c r="K177" s="365"/>
      <c r="L177" s="365"/>
      <c r="M177" s="21" t="s">
        <v>115</v>
      </c>
    </row>
    <row r="178" spans="2:13" ht="3" customHeight="1">
      <c r="B178" s="19"/>
      <c r="C178" s="19"/>
      <c r="G178" s="16" t="s">
        <v>84</v>
      </c>
      <c r="J178" s="18"/>
      <c r="K178" s="19"/>
      <c r="L178" s="19"/>
    </row>
    <row r="179" spans="2:13" ht="15" customHeight="1">
      <c r="B179" s="23" t="s">
        <v>85</v>
      </c>
      <c r="C179" s="24"/>
      <c r="D179" s="25"/>
      <c r="E179" s="26" t="s">
        <v>86</v>
      </c>
      <c r="F179" s="368" t="s">
        <v>87</v>
      </c>
      <c r="G179" s="369"/>
      <c r="H179" s="369"/>
      <c r="I179" s="370"/>
      <c r="J179" s="27" t="s">
        <v>88</v>
      </c>
      <c r="K179" s="28" t="s">
        <v>89</v>
      </c>
      <c r="L179" s="27" t="s">
        <v>90</v>
      </c>
      <c r="M179" s="29" t="s">
        <v>91</v>
      </c>
    </row>
    <row r="180" spans="2:13" ht="15" customHeight="1">
      <c r="B180" s="30" t="s">
        <v>92</v>
      </c>
      <c r="C180" s="31"/>
      <c r="D180" s="11"/>
      <c r="E180" s="19" t="s">
        <v>93</v>
      </c>
      <c r="F180" s="371" t="s">
        <v>94</v>
      </c>
      <c r="G180" s="372"/>
      <c r="H180" s="371" t="s">
        <v>95</v>
      </c>
      <c r="I180" s="371"/>
      <c r="J180" s="32" t="s">
        <v>96</v>
      </c>
      <c r="K180" s="33" t="s">
        <v>7</v>
      </c>
      <c r="L180" s="34" t="s">
        <v>97</v>
      </c>
      <c r="M180" s="35" t="s">
        <v>98</v>
      </c>
    </row>
    <row r="181" spans="2:13" ht="15" customHeight="1">
      <c r="B181" s="155" t="str">
        <f>IFERROR(IF(ログ!C160&lt;&gt;"",ログ!C160,""),"削除")</f>
        <v/>
      </c>
      <c r="C181" s="57" t="str">
        <f>IFERROR(IF(ログ!D160&lt;&gt;"",ログ!D160,""),"")</f>
        <v/>
      </c>
      <c r="D181" s="58"/>
      <c r="E181" s="58" t="str">
        <f>IFERROR(IF(ログ!B160&lt;&gt;"",ログ!B160,""),"")</f>
        <v/>
      </c>
      <c r="F181" s="364" t="str">
        <f>IFERROR(IF(ログ!E160&lt;&gt;"",ログ!E160,""),"")</f>
        <v/>
      </c>
      <c r="G181" s="362"/>
      <c r="H181" s="364" t="str">
        <f>IFERROR(IF(ログ!F160&lt;&gt;"",ログ!F160,""),"")</f>
        <v/>
      </c>
      <c r="I181" s="362"/>
      <c r="J181" s="59"/>
      <c r="K181" s="60" t="str">
        <f>IFERROR(IF(ログ!S159&lt;&gt;"",ログ!S159,""),"")</f>
        <v/>
      </c>
      <c r="L181" s="61" t="str">
        <f>IFERROR(IF(ログ!C160&lt;&gt;"",ログ!$O$3,""),"")</f>
        <v/>
      </c>
      <c r="M181" s="62" t="str">
        <f>IFERROR(IF(ログ!T160&lt;&gt;"",ログ!T160,""),"")</f>
        <v/>
      </c>
    </row>
    <row r="182" spans="2:13" ht="15" customHeight="1">
      <c r="B182" s="157" t="str">
        <f>IFERROR(IF(ログ!C161&lt;&gt;"",ログ!C161,""),"削除")</f>
        <v/>
      </c>
      <c r="C182" s="84" t="str">
        <f>IFERROR(IF(ログ!D161&lt;&gt;"",ログ!D161,""),"")</f>
        <v/>
      </c>
      <c r="D182" s="85"/>
      <c r="E182" s="85" t="str">
        <f>IFERROR(IF(ログ!B161&lt;&gt;"",ログ!B161,""),"")</f>
        <v/>
      </c>
      <c r="F182" s="376" t="str">
        <f>IFERROR(IF(ログ!E161&lt;&gt;"",ログ!E161,""),"")</f>
        <v/>
      </c>
      <c r="G182" s="351"/>
      <c r="H182" s="376" t="str">
        <f>IFERROR(IF(ログ!F161&lt;&gt;"",ログ!F161,""),"")</f>
        <v/>
      </c>
      <c r="I182" s="351"/>
      <c r="J182" s="65"/>
      <c r="K182" s="66" t="str">
        <f>IFERROR(IF(ログ!S160&lt;&gt;"",ログ!S160,""),"")</f>
        <v/>
      </c>
      <c r="L182" s="67"/>
      <c r="M182" s="68" t="str">
        <f>IFERROR(IF(ログ!T161&lt;&gt;"",ログ!T161,""),"")</f>
        <v/>
      </c>
    </row>
    <row r="183" spans="2:13" ht="15" customHeight="1">
      <c r="B183" s="157" t="str">
        <f>IFERROR(IF(ログ!C162&lt;&gt;"",ログ!C162,""),"削除")</f>
        <v/>
      </c>
      <c r="C183" s="84" t="str">
        <f>IFERROR(IF(ログ!D162&lt;&gt;"",ログ!D162,""),"")</f>
        <v/>
      </c>
      <c r="D183" s="85"/>
      <c r="E183" s="85" t="str">
        <f>IFERROR(IF(ログ!B162&lt;&gt;"",ログ!B162,""),"")</f>
        <v/>
      </c>
      <c r="F183" s="376" t="str">
        <f>IFERROR(IF(ログ!E162&lt;&gt;"",ログ!E162,""),"")</f>
        <v/>
      </c>
      <c r="G183" s="351"/>
      <c r="H183" s="376" t="str">
        <f>IFERROR(IF(ログ!F162&lt;&gt;"",ログ!F162,""),"")</f>
        <v/>
      </c>
      <c r="I183" s="351"/>
      <c r="J183" s="65"/>
      <c r="K183" s="66" t="str">
        <f>IFERROR(IF(ログ!S161&lt;&gt;"",ログ!S161,""),"")</f>
        <v/>
      </c>
      <c r="L183" s="67"/>
      <c r="M183" s="68" t="str">
        <f>IFERROR(IF(ログ!T162&lt;&gt;"",ログ!T162,""),"")</f>
        <v/>
      </c>
    </row>
    <row r="184" spans="2:13" ht="15" customHeight="1">
      <c r="B184" s="157" t="str">
        <f>IFERROR(IF(ログ!C163&lt;&gt;"",ログ!C163,""),"削除")</f>
        <v/>
      </c>
      <c r="C184" s="84" t="str">
        <f>IFERROR(IF(ログ!D163&lt;&gt;"",ログ!D163,""),"")</f>
        <v/>
      </c>
      <c r="D184" s="85"/>
      <c r="E184" s="85" t="str">
        <f>IFERROR(IF(ログ!B163&lt;&gt;"",ログ!B163,""),"")</f>
        <v/>
      </c>
      <c r="F184" s="376" t="str">
        <f>IFERROR(IF(ログ!E163&lt;&gt;"",ログ!E163,""),"")</f>
        <v/>
      </c>
      <c r="G184" s="351"/>
      <c r="H184" s="376" t="str">
        <f>IFERROR(IF(ログ!F163&lt;&gt;"",ログ!F163,""),"")</f>
        <v/>
      </c>
      <c r="I184" s="351"/>
      <c r="J184" s="65"/>
      <c r="K184" s="66" t="str">
        <f>IFERROR(IF(ログ!S162&lt;&gt;"",ログ!S162,""),"")</f>
        <v/>
      </c>
      <c r="L184" s="67"/>
      <c r="M184" s="68" t="str">
        <f>IFERROR(IF(ログ!T163&lt;&gt;"",ログ!T163,""),"")</f>
        <v/>
      </c>
    </row>
    <row r="185" spans="2:13" ht="15" customHeight="1">
      <c r="B185" s="157" t="str">
        <f>IFERROR(IF(ログ!C164&lt;&gt;"",ログ!C164,""),"削除")</f>
        <v/>
      </c>
      <c r="C185" s="84" t="str">
        <f>IFERROR(IF(ログ!D164&lt;&gt;"",ログ!D164,""),"")</f>
        <v/>
      </c>
      <c r="D185" s="85"/>
      <c r="E185" s="85" t="str">
        <f>IFERROR(IF(ログ!B164&lt;&gt;"",ログ!B164,""),"")</f>
        <v/>
      </c>
      <c r="F185" s="376" t="str">
        <f>IFERROR(IF(ログ!E164&lt;&gt;"",ログ!E164,""),"")</f>
        <v/>
      </c>
      <c r="G185" s="351"/>
      <c r="H185" s="376" t="str">
        <f>IFERROR(IF(ログ!F164&lt;&gt;"",ログ!F164,""),"")</f>
        <v/>
      </c>
      <c r="I185" s="351"/>
      <c r="J185" s="65"/>
      <c r="K185" s="66" t="str">
        <f>IFERROR(IF(ログ!S163&lt;&gt;"",ログ!S163,""),"")</f>
        <v/>
      </c>
      <c r="L185" s="67"/>
      <c r="M185" s="68" t="str">
        <f>IFERROR(IF(ログ!T164&lt;&gt;"",ログ!T164,""),"")</f>
        <v/>
      </c>
    </row>
    <row r="186" spans="2:13" ht="15" customHeight="1">
      <c r="B186" s="157" t="str">
        <f>IFERROR(IF(ログ!C165&lt;&gt;"",ログ!C165,""),"削除")</f>
        <v/>
      </c>
      <c r="C186" s="84" t="str">
        <f>IFERROR(IF(ログ!D165&lt;&gt;"",ログ!D165,""),"")</f>
        <v/>
      </c>
      <c r="D186" s="85"/>
      <c r="E186" s="85" t="str">
        <f>IFERROR(IF(ログ!B165&lt;&gt;"",ログ!B165,""),"")</f>
        <v/>
      </c>
      <c r="F186" s="376" t="str">
        <f>IFERROR(IF(ログ!E165&lt;&gt;"",ログ!E165,""),"")</f>
        <v/>
      </c>
      <c r="G186" s="351"/>
      <c r="H186" s="376" t="str">
        <f>IFERROR(IF(ログ!F165&lt;&gt;"",ログ!F165,""),"")</f>
        <v/>
      </c>
      <c r="I186" s="351"/>
      <c r="J186" s="65"/>
      <c r="K186" s="66" t="str">
        <f>IFERROR(IF(ログ!S164&lt;&gt;"",ログ!S164,""),"")</f>
        <v/>
      </c>
      <c r="L186" s="67"/>
      <c r="M186" s="68" t="str">
        <f>IFERROR(IF(ログ!T165&lt;&gt;"",ログ!T165,""),"")</f>
        <v/>
      </c>
    </row>
    <row r="187" spans="2:13" ht="15" customHeight="1">
      <c r="B187" s="157" t="str">
        <f>IFERROR(IF(ログ!C166&lt;&gt;"",ログ!C166,""),"削除")</f>
        <v/>
      </c>
      <c r="C187" s="84" t="str">
        <f>IFERROR(IF(ログ!D166&lt;&gt;"",ログ!D166,""),"")</f>
        <v/>
      </c>
      <c r="D187" s="86"/>
      <c r="E187" s="86" t="str">
        <f>IFERROR(IF(ログ!B166&lt;&gt;"",ログ!B166,""),"")</f>
        <v/>
      </c>
      <c r="F187" s="376" t="str">
        <f>IFERROR(IF(ログ!E166&lt;&gt;"",ログ!E166,""),"")</f>
        <v/>
      </c>
      <c r="G187" s="351"/>
      <c r="H187" s="376" t="str">
        <f>IFERROR(IF(ログ!F166&lt;&gt;"",ログ!F166,""),"")</f>
        <v/>
      </c>
      <c r="I187" s="351"/>
      <c r="J187" s="65"/>
      <c r="K187" s="66" t="str">
        <f>IFERROR(IF(ログ!S165&lt;&gt;"",ログ!S165,""),"")</f>
        <v/>
      </c>
      <c r="L187" s="67"/>
      <c r="M187" s="68" t="str">
        <f>IFERROR(IF(ログ!T166&lt;&gt;"",ログ!T166,""),"")</f>
        <v/>
      </c>
    </row>
    <row r="188" spans="2:13" ht="15" customHeight="1">
      <c r="B188" s="156" t="str">
        <f>IFERROR(IF(ログ!C167&lt;&gt;"",ログ!C167,""),"削除")</f>
        <v/>
      </c>
      <c r="C188" s="84" t="str">
        <f>IFERROR(IF(ログ!D167&lt;&gt;"",ログ!D167,""),"")</f>
        <v/>
      </c>
      <c r="D188" s="86"/>
      <c r="E188" s="86" t="str">
        <f>IFERROR(IF(ログ!B167&lt;&gt;"",ログ!B167,""),"")</f>
        <v/>
      </c>
      <c r="F188" s="376" t="str">
        <f>IFERROR(IF(ログ!E167&lt;&gt;"",ログ!E167,""),"")</f>
        <v/>
      </c>
      <c r="G188" s="351"/>
      <c r="H188" s="376" t="str">
        <f>IFERROR(IF(ログ!F167&lt;&gt;"",ログ!F167,""),"")</f>
        <v/>
      </c>
      <c r="I188" s="351"/>
      <c r="J188" s="70"/>
      <c r="K188" s="71" t="str">
        <f>IFERROR(IF(ログ!S166&lt;&gt;"",ログ!S166,""),"")</f>
        <v/>
      </c>
      <c r="L188" s="72"/>
      <c r="M188" s="73" t="str">
        <f>IFERROR(IF(ログ!T167&lt;&gt;"",ログ!T167,""),"")</f>
        <v/>
      </c>
    </row>
    <row r="189" spans="2:13" ht="15" customHeight="1">
      <c r="B189" s="156" t="str">
        <f>IFERROR(IF(ログ!C168&lt;&gt;"",ログ!C168,""),"削除")</f>
        <v/>
      </c>
      <c r="C189" s="84" t="str">
        <f>IFERROR(IF(ログ!D168&lt;&gt;"",ログ!D168,""),"")</f>
        <v/>
      </c>
      <c r="D189" s="86"/>
      <c r="E189" s="86" t="str">
        <f>IFERROR(IF(ログ!B168&lt;&gt;"",ログ!B168,""),"")</f>
        <v/>
      </c>
      <c r="F189" s="376" t="str">
        <f>IFERROR(IF(ログ!E168&lt;&gt;"",ログ!E168,""),"")</f>
        <v/>
      </c>
      <c r="G189" s="351"/>
      <c r="H189" s="376" t="str">
        <f>IFERROR(IF(ログ!F168&lt;&gt;"",ログ!F168,""),"")</f>
        <v/>
      </c>
      <c r="I189" s="351"/>
      <c r="J189" s="70"/>
      <c r="K189" s="71" t="str">
        <f>IFERROR(IF(ログ!S167&lt;&gt;"",ログ!S167,""),"")</f>
        <v/>
      </c>
      <c r="L189" s="72"/>
      <c r="M189" s="73" t="str">
        <f>IFERROR(IF(ログ!T168&lt;&gt;"",ログ!T168,""),"")</f>
        <v/>
      </c>
    </row>
    <row r="190" spans="2:13" ht="15" customHeight="1">
      <c r="B190" s="158" t="str">
        <f>IFERROR(IF(ログ!C169&lt;&gt;"",ログ!C169,""),"削除")</f>
        <v/>
      </c>
      <c r="C190" s="84" t="str">
        <f>IFERROR(IF(ログ!D169&lt;&gt;"",ログ!D169,""),"")</f>
        <v/>
      </c>
      <c r="D190" s="87"/>
      <c r="E190" s="87" t="str">
        <f>IFERROR(IF(ログ!B169&lt;&gt;"",ログ!B169,""),"")</f>
        <v/>
      </c>
      <c r="F190" s="376" t="str">
        <f>IFERROR(IF(ログ!E169&lt;&gt;"",ログ!E169,""),"")</f>
        <v/>
      </c>
      <c r="G190" s="351"/>
      <c r="H190" s="376" t="str">
        <f>IFERROR(IF(ログ!F169&lt;&gt;"",ログ!F169,""),"")</f>
        <v/>
      </c>
      <c r="I190" s="351"/>
      <c r="J190" s="75"/>
      <c r="K190" s="76" t="str">
        <f>IFERROR(IF(ログ!S168&lt;&gt;"",ログ!S168,""),"")</f>
        <v/>
      </c>
      <c r="L190" s="77"/>
      <c r="M190" s="78" t="str">
        <f>IFERROR(IF(ログ!T169&lt;&gt;"",ログ!T169,""),"")</f>
        <v/>
      </c>
    </row>
    <row r="191" spans="2:13" ht="15" customHeight="1">
      <c r="B191" s="155" t="str">
        <f>IFERROR(IF(ログ!C170&lt;&gt;"",ログ!C170,""),"削除")</f>
        <v/>
      </c>
      <c r="C191" s="57" t="str">
        <f>IFERROR(IF(ログ!D170&lt;&gt;"",ログ!D170,""),"")</f>
        <v/>
      </c>
      <c r="D191" s="58"/>
      <c r="E191" s="58" t="str">
        <f>IFERROR(IF(ログ!B170&lt;&gt;"",ログ!B170,""),"")</f>
        <v/>
      </c>
      <c r="F191" s="364" t="str">
        <f>IFERROR(IF(ログ!E170&lt;&gt;"",ログ!E170,""),"")</f>
        <v/>
      </c>
      <c r="G191" s="362"/>
      <c r="H191" s="364" t="str">
        <f>IFERROR(IF(ログ!F170&lt;&gt;"",ログ!F170,""),"")</f>
        <v/>
      </c>
      <c r="I191" s="362"/>
      <c r="J191" s="59"/>
      <c r="K191" s="60" t="str">
        <f>IFERROR(IF(ログ!S169&lt;&gt;"",ログ!S169,""),"")</f>
        <v/>
      </c>
      <c r="L191" s="81"/>
      <c r="M191" s="62" t="str">
        <f>IFERROR(IF(ログ!T170&lt;&gt;"",ログ!T170,""),"")</f>
        <v/>
      </c>
    </row>
    <row r="192" spans="2:13" ht="15" customHeight="1">
      <c r="B192" s="157" t="str">
        <f>IFERROR(IF(ログ!C171&lt;&gt;"",ログ!C171,""),"削除")</f>
        <v/>
      </c>
      <c r="C192" s="84" t="str">
        <f>IFERROR(IF(ログ!D171&lt;&gt;"",ログ!D171,""),"")</f>
        <v/>
      </c>
      <c r="D192" s="85"/>
      <c r="E192" s="85" t="str">
        <f>IFERROR(IF(ログ!B171&lt;&gt;"",ログ!B171,""),"")</f>
        <v/>
      </c>
      <c r="F192" s="376" t="str">
        <f>IFERROR(IF(ログ!E171&lt;&gt;"",ログ!E171,""),"")</f>
        <v/>
      </c>
      <c r="G192" s="351"/>
      <c r="H192" s="376" t="str">
        <f>IFERROR(IF(ログ!F171&lt;&gt;"",ログ!F171,""),"")</f>
        <v/>
      </c>
      <c r="I192" s="351"/>
      <c r="J192" s="65"/>
      <c r="K192" s="66" t="str">
        <f>IFERROR(IF(ログ!S170&lt;&gt;"",ログ!S170,""),"")</f>
        <v/>
      </c>
      <c r="L192" s="67"/>
      <c r="M192" s="68" t="str">
        <f>IFERROR(IF(ログ!T171&lt;&gt;"",ログ!T171,""),"")</f>
        <v/>
      </c>
    </row>
    <row r="193" spans="2:13" ht="15" customHeight="1">
      <c r="B193" s="157" t="str">
        <f>IFERROR(IF(ログ!C172&lt;&gt;"",ログ!C172,""),"削除")</f>
        <v/>
      </c>
      <c r="C193" s="84" t="str">
        <f>IFERROR(IF(ログ!D172&lt;&gt;"",ログ!D172,""),"")</f>
        <v/>
      </c>
      <c r="D193" s="85"/>
      <c r="E193" s="85" t="str">
        <f>IFERROR(IF(ログ!B172&lt;&gt;"",ログ!B172,""),"")</f>
        <v/>
      </c>
      <c r="F193" s="376" t="str">
        <f>IFERROR(IF(ログ!E172&lt;&gt;"",ログ!E172,""),"")</f>
        <v/>
      </c>
      <c r="G193" s="351"/>
      <c r="H193" s="376" t="str">
        <f>IFERROR(IF(ログ!F172&lt;&gt;"",ログ!F172,""),"")</f>
        <v/>
      </c>
      <c r="I193" s="351"/>
      <c r="J193" s="65"/>
      <c r="K193" s="66" t="str">
        <f>IFERROR(IF(ログ!S171&lt;&gt;"",ログ!S171,""),"")</f>
        <v/>
      </c>
      <c r="L193" s="67"/>
      <c r="M193" s="68" t="str">
        <f>IFERROR(IF(ログ!T172&lt;&gt;"",ログ!T172,""),"")</f>
        <v/>
      </c>
    </row>
    <row r="194" spans="2:13" ht="15" customHeight="1">
      <c r="B194" s="157" t="str">
        <f>IFERROR(IF(ログ!C173&lt;&gt;"",ログ!C173,""),"削除")</f>
        <v/>
      </c>
      <c r="C194" s="84" t="str">
        <f>IFERROR(IF(ログ!D173&lt;&gt;"",ログ!D173,""),"")</f>
        <v/>
      </c>
      <c r="D194" s="85"/>
      <c r="E194" s="85" t="str">
        <f>IFERROR(IF(ログ!B173&lt;&gt;"",ログ!B173,""),"")</f>
        <v/>
      </c>
      <c r="F194" s="376" t="str">
        <f>IFERROR(IF(ログ!E173&lt;&gt;"",ログ!E173,""),"")</f>
        <v/>
      </c>
      <c r="G194" s="351"/>
      <c r="H194" s="376" t="str">
        <f>IFERROR(IF(ログ!F173&lt;&gt;"",ログ!F173,""),"")</f>
        <v/>
      </c>
      <c r="I194" s="351"/>
      <c r="J194" s="65"/>
      <c r="K194" s="66" t="str">
        <f>IFERROR(IF(ログ!S172&lt;&gt;"",ログ!S172,""),"")</f>
        <v/>
      </c>
      <c r="L194" s="67"/>
      <c r="M194" s="68" t="str">
        <f>IFERROR(IF(ログ!T173&lt;&gt;"",ログ!T173,""),"")</f>
        <v/>
      </c>
    </row>
    <row r="195" spans="2:13" ht="15" customHeight="1">
      <c r="B195" s="157" t="str">
        <f>IFERROR(IF(ログ!C174&lt;&gt;"",ログ!C174,""),"削除")</f>
        <v/>
      </c>
      <c r="C195" s="84" t="str">
        <f>IFERROR(IF(ログ!D174&lt;&gt;"",ログ!D174,""),"")</f>
        <v/>
      </c>
      <c r="D195" s="85"/>
      <c r="E195" s="85" t="str">
        <f>IFERROR(IF(ログ!B174&lt;&gt;"",ログ!B174,""),"")</f>
        <v/>
      </c>
      <c r="F195" s="376" t="str">
        <f>IFERROR(IF(ログ!E174&lt;&gt;"",ログ!E174,""),"")</f>
        <v/>
      </c>
      <c r="G195" s="351"/>
      <c r="H195" s="376" t="str">
        <f>IFERROR(IF(ログ!F174&lt;&gt;"",ログ!F174,""),"")</f>
        <v/>
      </c>
      <c r="I195" s="351"/>
      <c r="J195" s="65"/>
      <c r="K195" s="66" t="str">
        <f>IFERROR(IF(ログ!S173&lt;&gt;"",ログ!S173,""),"")</f>
        <v/>
      </c>
      <c r="L195" s="67"/>
      <c r="M195" s="68" t="str">
        <f>IFERROR(IF(ログ!T174&lt;&gt;"",ログ!T174,""),"")</f>
        <v/>
      </c>
    </row>
    <row r="196" spans="2:13" ht="15" customHeight="1">
      <c r="B196" s="157" t="str">
        <f>IFERROR(IF(ログ!C175&lt;&gt;"",ログ!C175,""),"削除")</f>
        <v/>
      </c>
      <c r="C196" s="84" t="str">
        <f>IFERROR(IF(ログ!D175&lt;&gt;"",ログ!D175,""),"")</f>
        <v/>
      </c>
      <c r="D196" s="85"/>
      <c r="E196" s="85" t="str">
        <f>IFERROR(IF(ログ!B175&lt;&gt;"",ログ!B175,""),"")</f>
        <v/>
      </c>
      <c r="F196" s="376" t="str">
        <f>IFERROR(IF(ログ!E175&lt;&gt;"",ログ!E175,""),"")</f>
        <v/>
      </c>
      <c r="G196" s="351"/>
      <c r="H196" s="376" t="str">
        <f>IFERROR(IF(ログ!F175&lt;&gt;"",ログ!F175,""),"")</f>
        <v/>
      </c>
      <c r="I196" s="351"/>
      <c r="J196" s="65"/>
      <c r="K196" s="66" t="str">
        <f>IFERROR(IF(ログ!S174&lt;&gt;"",ログ!S174,""),"")</f>
        <v/>
      </c>
      <c r="L196" s="67"/>
      <c r="M196" s="68" t="str">
        <f>IFERROR(IF(ログ!T175&lt;&gt;"",ログ!T175,""),"")</f>
        <v/>
      </c>
    </row>
    <row r="197" spans="2:13" ht="15" customHeight="1">
      <c r="B197" s="157" t="str">
        <f>IFERROR(IF(ログ!C176&lt;&gt;"",ログ!C176,""),"削除")</f>
        <v/>
      </c>
      <c r="C197" s="84" t="str">
        <f>IFERROR(IF(ログ!D176&lt;&gt;"",ログ!D176,""),"")</f>
        <v/>
      </c>
      <c r="D197" s="85"/>
      <c r="E197" s="85" t="str">
        <f>IFERROR(IF(ログ!B176&lt;&gt;"",ログ!B176,""),"")</f>
        <v/>
      </c>
      <c r="F197" s="376" t="str">
        <f>IFERROR(IF(ログ!E176&lt;&gt;"",ログ!E176,""),"")</f>
        <v/>
      </c>
      <c r="G197" s="351"/>
      <c r="H197" s="376" t="str">
        <f>IFERROR(IF(ログ!F176&lt;&gt;"",ログ!F176,""),"")</f>
        <v/>
      </c>
      <c r="I197" s="351"/>
      <c r="J197" s="65"/>
      <c r="K197" s="66" t="str">
        <f>IFERROR(IF(ログ!S175&lt;&gt;"",ログ!S175,""),"")</f>
        <v/>
      </c>
      <c r="L197" s="67"/>
      <c r="M197" s="68" t="str">
        <f>IFERROR(IF(ログ!T176&lt;&gt;"",ログ!T176,""),"")</f>
        <v/>
      </c>
    </row>
    <row r="198" spans="2:13" ht="15" customHeight="1">
      <c r="B198" s="156" t="str">
        <f>IFERROR(IF(ログ!C177&lt;&gt;"",ログ!C177,""),"削除")</f>
        <v/>
      </c>
      <c r="C198" s="84" t="str">
        <f>IFERROR(IF(ログ!D177&lt;&gt;"",ログ!D177,""),"")</f>
        <v/>
      </c>
      <c r="D198" s="86"/>
      <c r="E198" s="86" t="str">
        <f>IFERROR(IF(ログ!B177&lt;&gt;"",ログ!B177,""),"")</f>
        <v/>
      </c>
      <c r="F198" s="376" t="str">
        <f>IFERROR(IF(ログ!E177&lt;&gt;"",ログ!E177,""),"")</f>
        <v/>
      </c>
      <c r="G198" s="351"/>
      <c r="H198" s="376" t="str">
        <f>IFERROR(IF(ログ!F177&lt;&gt;"",ログ!F177,""),"")</f>
        <v/>
      </c>
      <c r="I198" s="351"/>
      <c r="J198" s="70"/>
      <c r="K198" s="71" t="str">
        <f>IFERROR(IF(ログ!S176&lt;&gt;"",ログ!S176,""),"")</f>
        <v/>
      </c>
      <c r="L198" s="72"/>
      <c r="M198" s="73" t="str">
        <f>IFERROR(IF(ログ!T177&lt;&gt;"",ログ!T177,""),"")</f>
        <v/>
      </c>
    </row>
    <row r="199" spans="2:13" ht="15" customHeight="1">
      <c r="B199" s="156" t="str">
        <f>IFERROR(IF(ログ!C178&lt;&gt;"",ログ!C178,""),"削除")</f>
        <v/>
      </c>
      <c r="C199" s="84" t="str">
        <f>IFERROR(IF(ログ!D178&lt;&gt;"",ログ!D178,""),"")</f>
        <v/>
      </c>
      <c r="D199" s="86"/>
      <c r="E199" s="86" t="str">
        <f>IFERROR(IF(ログ!B178&lt;&gt;"",ログ!B178,""),"")</f>
        <v/>
      </c>
      <c r="F199" s="376" t="str">
        <f>IFERROR(IF(ログ!E178&lt;&gt;"",ログ!E178,""),"")</f>
        <v/>
      </c>
      <c r="G199" s="351"/>
      <c r="H199" s="376" t="str">
        <f>IFERROR(IF(ログ!F178&lt;&gt;"",ログ!F178,""),"")</f>
        <v/>
      </c>
      <c r="I199" s="351"/>
      <c r="J199" s="70"/>
      <c r="K199" s="71" t="str">
        <f>IFERROR(IF(ログ!S177&lt;&gt;"",ログ!S177,""),"")</f>
        <v/>
      </c>
      <c r="L199" s="72"/>
      <c r="M199" s="73" t="str">
        <f>IFERROR(IF(ログ!T178&lt;&gt;"",ログ!T178,""),"")</f>
        <v/>
      </c>
    </row>
    <row r="200" spans="2:13" ht="15" customHeight="1">
      <c r="B200" s="158" t="str">
        <f>IFERROR(IF(ログ!C179&lt;&gt;"",ログ!C179,""),"削除")</f>
        <v/>
      </c>
      <c r="C200" s="84" t="str">
        <f>IFERROR(IF(ログ!D179&lt;&gt;"",ログ!D179,""),"")</f>
        <v/>
      </c>
      <c r="D200" s="87"/>
      <c r="E200" s="87" t="str">
        <f>IFERROR(IF(ログ!B179&lt;&gt;"",ログ!B179,""),"")</f>
        <v/>
      </c>
      <c r="F200" s="376" t="str">
        <f>IFERROR(IF(ログ!E179&lt;&gt;"",ログ!E179,""),"")</f>
        <v/>
      </c>
      <c r="G200" s="351"/>
      <c r="H200" s="376" t="str">
        <f>IFERROR(IF(ログ!F179&lt;&gt;"",ログ!F179,""),"")</f>
        <v/>
      </c>
      <c r="I200" s="351"/>
      <c r="J200" s="75"/>
      <c r="K200" s="76" t="str">
        <f>IFERROR(IF(ログ!S178&lt;&gt;"",ログ!S178,""),"")</f>
        <v/>
      </c>
      <c r="L200" s="77"/>
      <c r="M200" s="78" t="str">
        <f>IFERROR(IF(ログ!T179&lt;&gt;"",ログ!T179,""),"")</f>
        <v/>
      </c>
    </row>
    <row r="201" spans="2:13" ht="15" customHeight="1">
      <c r="B201" s="155" t="str">
        <f>IFERROR(IF(ログ!C180&lt;&gt;"",ログ!C180,""),"削除")</f>
        <v/>
      </c>
      <c r="C201" s="57" t="str">
        <f>IFERROR(IF(ログ!D180&lt;&gt;"",ログ!D180,""),"")</f>
        <v/>
      </c>
      <c r="D201" s="58"/>
      <c r="E201" s="58" t="str">
        <f>IFERROR(IF(ログ!B180&lt;&gt;"",ログ!B180,""),"")</f>
        <v/>
      </c>
      <c r="F201" s="364" t="str">
        <f>IFERROR(IF(ログ!E180&lt;&gt;"",ログ!E180,""),"")</f>
        <v/>
      </c>
      <c r="G201" s="362"/>
      <c r="H201" s="364" t="str">
        <f>IFERROR(IF(ログ!F180&lt;&gt;"",ログ!F180,""),"")</f>
        <v/>
      </c>
      <c r="I201" s="362"/>
      <c r="J201" s="59"/>
      <c r="K201" s="60" t="str">
        <f>IFERROR(IF(ログ!S179&lt;&gt;"",ログ!S179,""),"")</f>
        <v/>
      </c>
      <c r="L201" s="81"/>
      <c r="M201" s="62" t="str">
        <f>IFERROR(IF(ログ!T180&lt;&gt;"",ログ!T180,""),"")</f>
        <v/>
      </c>
    </row>
    <row r="202" spans="2:13" ht="15" customHeight="1">
      <c r="B202" s="157" t="str">
        <f>IFERROR(IF(ログ!C181&lt;&gt;"",ログ!C181,""),"削除")</f>
        <v/>
      </c>
      <c r="C202" s="84" t="str">
        <f>IFERROR(IF(ログ!D181&lt;&gt;"",ログ!D181,""),"")</f>
        <v/>
      </c>
      <c r="D202" s="85"/>
      <c r="E202" s="85" t="str">
        <f>IFERROR(IF(ログ!B181&lt;&gt;"",ログ!B181,""),"")</f>
        <v/>
      </c>
      <c r="F202" s="376" t="str">
        <f>IFERROR(IF(ログ!E181&lt;&gt;"",ログ!E181,""),"")</f>
        <v/>
      </c>
      <c r="G202" s="351"/>
      <c r="H202" s="376" t="str">
        <f>IFERROR(IF(ログ!F181&lt;&gt;"",ログ!F181,""),"")</f>
        <v/>
      </c>
      <c r="I202" s="351"/>
      <c r="J202" s="65"/>
      <c r="K202" s="66" t="str">
        <f>IFERROR(IF(ログ!S180&lt;&gt;"",ログ!S180,""),"")</f>
        <v/>
      </c>
      <c r="L202" s="67"/>
      <c r="M202" s="68" t="str">
        <f>IFERROR(IF(ログ!T181&lt;&gt;"",ログ!T181,""),"")</f>
        <v/>
      </c>
    </row>
    <row r="203" spans="2:13" ht="15" customHeight="1">
      <c r="B203" s="157" t="str">
        <f>IFERROR(IF(ログ!C182&lt;&gt;"",ログ!C182,""),"削除")</f>
        <v/>
      </c>
      <c r="C203" s="84" t="str">
        <f>IFERROR(IF(ログ!D182&lt;&gt;"",ログ!D182,""),"")</f>
        <v/>
      </c>
      <c r="D203" s="85"/>
      <c r="E203" s="85" t="str">
        <f>IFERROR(IF(ログ!B182&lt;&gt;"",ログ!B182,""),"")</f>
        <v/>
      </c>
      <c r="F203" s="376" t="str">
        <f>IFERROR(IF(ログ!E182&lt;&gt;"",ログ!E182,""),"")</f>
        <v/>
      </c>
      <c r="G203" s="351"/>
      <c r="H203" s="376" t="str">
        <f>IFERROR(IF(ログ!F182&lt;&gt;"",ログ!F182,""),"")</f>
        <v/>
      </c>
      <c r="I203" s="351"/>
      <c r="J203" s="65"/>
      <c r="K203" s="66" t="str">
        <f>IFERROR(IF(ログ!S181&lt;&gt;"",ログ!S181,""),"")</f>
        <v/>
      </c>
      <c r="L203" s="67"/>
      <c r="M203" s="68" t="str">
        <f>IFERROR(IF(ログ!T182&lt;&gt;"",ログ!T182,""),"")</f>
        <v/>
      </c>
    </row>
    <row r="204" spans="2:13" ht="15" customHeight="1">
      <c r="B204" s="157" t="str">
        <f>IFERROR(IF(ログ!C183&lt;&gt;"",ログ!C183,""),"削除")</f>
        <v/>
      </c>
      <c r="C204" s="84" t="str">
        <f>IFERROR(IF(ログ!D183&lt;&gt;"",ログ!D183,""),"")</f>
        <v/>
      </c>
      <c r="D204" s="85"/>
      <c r="E204" s="85" t="str">
        <f>IFERROR(IF(ログ!B183&lt;&gt;"",ログ!B183,""),"")</f>
        <v/>
      </c>
      <c r="F204" s="376" t="str">
        <f>IFERROR(IF(ログ!E183&lt;&gt;"",ログ!E183,""),"")</f>
        <v/>
      </c>
      <c r="G204" s="351"/>
      <c r="H204" s="376" t="str">
        <f>IFERROR(IF(ログ!F183&lt;&gt;"",ログ!F183,""),"")</f>
        <v/>
      </c>
      <c r="I204" s="351"/>
      <c r="J204" s="65"/>
      <c r="K204" s="66" t="str">
        <f>IFERROR(IF(ログ!S182&lt;&gt;"",ログ!S182,""),"")</f>
        <v/>
      </c>
      <c r="L204" s="67"/>
      <c r="M204" s="68" t="str">
        <f>IFERROR(IF(ログ!T183&lt;&gt;"",ログ!T183,""),"")</f>
        <v/>
      </c>
    </row>
    <row r="205" spans="2:13" ht="15" customHeight="1">
      <c r="B205" s="157" t="str">
        <f>IFERROR(IF(ログ!C184&lt;&gt;"",ログ!C184,""),"削除")</f>
        <v/>
      </c>
      <c r="C205" s="84" t="str">
        <f>IFERROR(IF(ログ!D184&lt;&gt;"",ログ!D184,""),"")</f>
        <v/>
      </c>
      <c r="D205" s="85"/>
      <c r="E205" s="85" t="str">
        <f>IFERROR(IF(ログ!B184&lt;&gt;"",ログ!B184,""),"")</f>
        <v/>
      </c>
      <c r="F205" s="376" t="str">
        <f>IFERROR(IF(ログ!E184&lt;&gt;"",ログ!E184,""),"")</f>
        <v/>
      </c>
      <c r="G205" s="351"/>
      <c r="H205" s="376" t="str">
        <f>IFERROR(IF(ログ!F184&lt;&gt;"",ログ!F184,""),"")</f>
        <v/>
      </c>
      <c r="I205" s="352"/>
      <c r="J205" s="65"/>
      <c r="K205" s="66" t="str">
        <f>IFERROR(IF(ログ!S183&lt;&gt;"",ログ!S183,""),"")</f>
        <v/>
      </c>
      <c r="L205" s="67"/>
      <c r="M205" s="68" t="str">
        <f>IFERROR(IF(ログ!T184&lt;&gt;"",ログ!T184,""),"")</f>
        <v/>
      </c>
    </row>
    <row r="206" spans="2:13" ht="15" customHeight="1">
      <c r="B206" s="157" t="str">
        <f>IFERROR(IF(ログ!C185&lt;&gt;"",ログ!C185,""),"削除")</f>
        <v/>
      </c>
      <c r="C206" s="84" t="str">
        <f>IFERROR(IF(ログ!D185&lt;&gt;"",ログ!D185,""),"")</f>
        <v/>
      </c>
      <c r="D206" s="85"/>
      <c r="E206" s="85" t="str">
        <f>IFERROR(IF(ログ!B185&lt;&gt;"",ログ!B185,""),"")</f>
        <v/>
      </c>
      <c r="F206" s="376" t="str">
        <f>IFERROR(IF(ログ!E185&lt;&gt;"",ログ!E185,""),"")</f>
        <v/>
      </c>
      <c r="G206" s="351"/>
      <c r="H206" s="376" t="str">
        <f>IFERROR(IF(ログ!F185&lt;&gt;"",ログ!F185,""),"")</f>
        <v/>
      </c>
      <c r="I206" s="352"/>
      <c r="J206" s="65"/>
      <c r="K206" s="66" t="str">
        <f>IFERROR(IF(ログ!S184&lt;&gt;"",ログ!S184,""),"")</f>
        <v/>
      </c>
      <c r="L206" s="67"/>
      <c r="M206" s="68" t="str">
        <f>IFERROR(IF(ログ!T185&lt;&gt;"",ログ!T185,""),"")</f>
        <v/>
      </c>
    </row>
    <row r="207" spans="2:13" ht="15" customHeight="1">
      <c r="B207" s="157" t="str">
        <f>IFERROR(IF(ログ!C186&lt;&gt;"",ログ!C186,""),"削除")</f>
        <v/>
      </c>
      <c r="C207" s="84" t="str">
        <f>IFERROR(IF(ログ!D186&lt;&gt;"",ログ!D186,""),"")</f>
        <v/>
      </c>
      <c r="D207" s="85"/>
      <c r="E207" s="85" t="str">
        <f>IFERROR(IF(ログ!B186&lt;&gt;"",ログ!B186,""),"")</f>
        <v/>
      </c>
      <c r="F207" s="376" t="str">
        <f>IFERROR(IF(ログ!E186&lt;&gt;"",ログ!E186,""),"")</f>
        <v/>
      </c>
      <c r="G207" s="351"/>
      <c r="H207" s="376" t="str">
        <f>IFERROR(IF(ログ!F186&lt;&gt;"",ログ!F186,""),"")</f>
        <v/>
      </c>
      <c r="I207" s="352"/>
      <c r="J207" s="65"/>
      <c r="K207" s="66" t="str">
        <f>IFERROR(IF(ログ!S185&lt;&gt;"",ログ!S185,""),"")</f>
        <v/>
      </c>
      <c r="L207" s="67"/>
      <c r="M207" s="68" t="str">
        <f>IFERROR(IF(ログ!T186&lt;&gt;"",ログ!T186,""),"")</f>
        <v/>
      </c>
    </row>
    <row r="208" spans="2:13" ht="15" customHeight="1">
      <c r="B208" s="156" t="str">
        <f>IFERROR(IF(ログ!C187&lt;&gt;"",ログ!C187,""),"削除")</f>
        <v/>
      </c>
      <c r="C208" s="88" t="str">
        <f>IFERROR(IF(ログ!D187&lt;&gt;"",ログ!D187,""),"")</f>
        <v/>
      </c>
      <c r="D208" s="86"/>
      <c r="E208" s="86" t="str">
        <f>IFERROR(IF(ログ!B187&lt;&gt;"",ログ!B187,""),"")</f>
        <v/>
      </c>
      <c r="F208" s="376" t="str">
        <f>IFERROR(IF(ログ!E187&lt;&gt;"",ログ!E187,""),"")</f>
        <v/>
      </c>
      <c r="G208" s="351"/>
      <c r="H208" s="376" t="str">
        <f>IFERROR(IF(ログ!F187&lt;&gt;"",ログ!F187,""),"")</f>
        <v/>
      </c>
      <c r="I208" s="352"/>
      <c r="J208" s="70"/>
      <c r="K208" s="71" t="str">
        <f>IFERROR(IF(ログ!S186&lt;&gt;"",ログ!S186,""),"")</f>
        <v/>
      </c>
      <c r="L208" s="72"/>
      <c r="M208" s="73" t="str">
        <f>IFERROR(IF(ログ!T187&lt;&gt;"",ログ!T187,""),"")</f>
        <v/>
      </c>
    </row>
    <row r="209" spans="2:13" ht="15" customHeight="1">
      <c r="B209" s="156" t="str">
        <f>IFERROR(IF(ログ!C188&lt;&gt;"",ログ!C188,""),"削除")</f>
        <v/>
      </c>
      <c r="C209" s="88" t="str">
        <f>IFERROR(IF(ログ!D188&lt;&gt;"",ログ!D188,""),"")</f>
        <v/>
      </c>
      <c r="D209" s="86"/>
      <c r="E209" s="86" t="str">
        <f>IFERROR(IF(ログ!B188&lt;&gt;"",ログ!B188,""),"")</f>
        <v/>
      </c>
      <c r="F209" s="376" t="str">
        <f>IFERROR(IF(ログ!E188&lt;&gt;"",ログ!E188,""),"")</f>
        <v/>
      </c>
      <c r="G209" s="351"/>
      <c r="H209" s="376" t="str">
        <f>IFERROR(IF(ログ!F188&lt;&gt;"",ログ!F188,""),"")</f>
        <v/>
      </c>
      <c r="I209" s="352"/>
      <c r="J209" s="70"/>
      <c r="K209" s="71" t="str">
        <f>IFERROR(IF(ログ!S187&lt;&gt;"",ログ!S187,""),"")</f>
        <v/>
      </c>
      <c r="L209" s="72"/>
      <c r="M209" s="73" t="str">
        <f>IFERROR(IF(ログ!T188&lt;&gt;"",ログ!T188,""),"")</f>
        <v/>
      </c>
    </row>
    <row r="210" spans="2:13" ht="15" customHeight="1">
      <c r="B210" s="158" t="str">
        <f>IFERROR(IF(ログ!C189&lt;&gt;"",ログ!C189,""),"削除")</f>
        <v/>
      </c>
      <c r="C210" s="89" t="str">
        <f>IFERROR(IF(ログ!D189&lt;&gt;"",ログ!D189,""),"")</f>
        <v/>
      </c>
      <c r="D210" s="87"/>
      <c r="E210" s="87" t="str">
        <f>IFERROR(IF(ログ!B189&lt;&gt;"",ログ!B189,""),"")</f>
        <v/>
      </c>
      <c r="F210" s="377" t="str">
        <f>IFERROR(IF(ログ!E189&lt;&gt;"",ログ!E189,""),"")</f>
        <v/>
      </c>
      <c r="G210" s="354"/>
      <c r="H210" s="377" t="str">
        <f>IFERROR(IF(ログ!F189&lt;&gt;"",ログ!F189,""),"")</f>
        <v/>
      </c>
      <c r="I210" s="355"/>
      <c r="J210" s="75"/>
      <c r="K210" s="76" t="str">
        <f>IFERROR(IF(ログ!S188&lt;&gt;"",ログ!S188,""),"")</f>
        <v/>
      </c>
      <c r="L210" s="77"/>
      <c r="M210" s="78" t="str">
        <f>IFERROR(IF(ログ!T189&lt;&gt;"",ログ!T189,""),"")</f>
        <v/>
      </c>
    </row>
    <row r="211" spans="2:13" ht="15" customHeight="1">
      <c r="B211" s="155" t="str">
        <f>IFERROR(IF(ログ!C190&lt;&gt;"",ログ!C190,""),"削除")</f>
        <v/>
      </c>
      <c r="C211" s="57" t="str">
        <f>IFERROR(IF(ログ!D190&lt;&gt;"",ログ!D190,""),"")</f>
        <v/>
      </c>
      <c r="D211" s="58"/>
      <c r="E211" s="58" t="str">
        <f>IFERROR(IF(ログ!B190&lt;&gt;"",ログ!B190,""),"")</f>
        <v/>
      </c>
      <c r="F211" s="364" t="str">
        <f>IFERROR(IF(ログ!E190&lt;&gt;"",ログ!E190,""),"")</f>
        <v/>
      </c>
      <c r="G211" s="362"/>
      <c r="H211" s="364" t="str">
        <f>IFERROR(IF(ログ!F190&lt;&gt;"",ログ!F190,""),"")</f>
        <v/>
      </c>
      <c r="I211" s="363"/>
      <c r="J211" s="59"/>
      <c r="K211" s="60" t="str">
        <f>IFERROR(IF(ログ!S189&lt;&gt;"",ログ!S189,""),"")</f>
        <v/>
      </c>
      <c r="L211" s="81"/>
      <c r="M211" s="62" t="str">
        <f>IFERROR(IF(ログ!T190&lt;&gt;"",ログ!T190,""),"")</f>
        <v/>
      </c>
    </row>
    <row r="212" spans="2:13" ht="15" customHeight="1">
      <c r="B212" s="157" t="str">
        <f>IFERROR(IF(ログ!C191&lt;&gt;"",ログ!C191,""),"削除")</f>
        <v/>
      </c>
      <c r="C212" s="84" t="str">
        <f>IFERROR(IF(ログ!D191&lt;&gt;"",ログ!D191,""),"")</f>
        <v/>
      </c>
      <c r="D212" s="85"/>
      <c r="E212" s="85" t="str">
        <f>IFERROR(IF(ログ!B191&lt;&gt;"",ログ!B191,""),"")</f>
        <v/>
      </c>
      <c r="F212" s="376" t="str">
        <f>IFERROR(IF(ログ!E191&lt;&gt;"",ログ!E191,""),"")</f>
        <v/>
      </c>
      <c r="G212" s="351"/>
      <c r="H212" s="376" t="str">
        <f>IFERROR(IF(ログ!F191&lt;&gt;"",ログ!F191,""),"")</f>
        <v/>
      </c>
      <c r="I212" s="352"/>
      <c r="J212" s="65"/>
      <c r="K212" s="66" t="str">
        <f>IFERROR(IF(ログ!S190&lt;&gt;"",ログ!S190,""),"")</f>
        <v/>
      </c>
      <c r="L212" s="67"/>
      <c r="M212" s="68" t="str">
        <f>IFERROR(IF(ログ!T191&lt;&gt;"",ログ!T191,""),"")</f>
        <v/>
      </c>
    </row>
    <row r="213" spans="2:13" ht="15" customHeight="1">
      <c r="B213" s="157" t="str">
        <f>IFERROR(IF(ログ!C192&lt;&gt;"",ログ!C192,""),"削除")</f>
        <v/>
      </c>
      <c r="C213" s="84" t="str">
        <f>IFERROR(IF(ログ!D192&lt;&gt;"",ログ!D192,""),"")</f>
        <v/>
      </c>
      <c r="D213" s="85"/>
      <c r="E213" s="85" t="str">
        <f>IFERROR(IF(ログ!B192&lt;&gt;"",ログ!B192,""),"")</f>
        <v/>
      </c>
      <c r="F213" s="376" t="str">
        <f>IFERROR(IF(ログ!E192&lt;&gt;"",ログ!E192,""),"")</f>
        <v/>
      </c>
      <c r="G213" s="351"/>
      <c r="H213" s="376" t="str">
        <f>IFERROR(IF(ログ!F192&lt;&gt;"",ログ!F192,""),"")</f>
        <v/>
      </c>
      <c r="I213" s="352"/>
      <c r="J213" s="65"/>
      <c r="K213" s="66" t="str">
        <f>IFERROR(IF(ログ!S191&lt;&gt;"",ログ!S191,""),"")</f>
        <v/>
      </c>
      <c r="L213" s="67"/>
      <c r="M213" s="68" t="str">
        <f>IFERROR(IF(ログ!T192&lt;&gt;"",ログ!T192,""),"")</f>
        <v/>
      </c>
    </row>
    <row r="214" spans="2:13" ht="15" customHeight="1">
      <c r="B214" s="157" t="str">
        <f>IFERROR(IF(ログ!C193&lt;&gt;"",ログ!C193,""),"削除")</f>
        <v/>
      </c>
      <c r="C214" s="84" t="str">
        <f>IFERROR(IF(ログ!D193&lt;&gt;"",ログ!D193,""),"")</f>
        <v/>
      </c>
      <c r="D214" s="85"/>
      <c r="E214" s="85" t="str">
        <f>IFERROR(IF(ログ!B193&lt;&gt;"",ログ!B193,""),"")</f>
        <v/>
      </c>
      <c r="F214" s="376" t="str">
        <f>IFERROR(IF(ログ!E193&lt;&gt;"",ログ!E193,""),"")</f>
        <v/>
      </c>
      <c r="G214" s="351"/>
      <c r="H214" s="376" t="str">
        <f>IFERROR(IF(ログ!F193&lt;&gt;"",ログ!F193,""),"")</f>
        <v/>
      </c>
      <c r="I214" s="352"/>
      <c r="J214" s="65"/>
      <c r="K214" s="66" t="str">
        <f>IFERROR(IF(ログ!S192&lt;&gt;"",ログ!S192,""),"")</f>
        <v/>
      </c>
      <c r="L214" s="67"/>
      <c r="M214" s="68" t="str">
        <f>IFERROR(IF(ログ!T193&lt;&gt;"",ログ!T193,""),"")</f>
        <v/>
      </c>
    </row>
    <row r="215" spans="2:13" ht="15" customHeight="1">
      <c r="B215" s="157" t="str">
        <f>IFERROR(IF(ログ!C194&lt;&gt;"",ログ!C194,""),"削除")</f>
        <v/>
      </c>
      <c r="C215" s="84" t="str">
        <f>IFERROR(IF(ログ!D194&lt;&gt;"",ログ!D194,""),"")</f>
        <v/>
      </c>
      <c r="D215" s="85"/>
      <c r="E215" s="85" t="str">
        <f>IFERROR(IF(ログ!B194&lt;&gt;"",ログ!B194,""),"")</f>
        <v/>
      </c>
      <c r="F215" s="376" t="str">
        <f>IFERROR(IF(ログ!E194&lt;&gt;"",ログ!E194,""),"")</f>
        <v/>
      </c>
      <c r="G215" s="351"/>
      <c r="H215" s="376" t="str">
        <f>IFERROR(IF(ログ!F194&lt;&gt;"",ログ!F194,""),"")</f>
        <v/>
      </c>
      <c r="I215" s="352"/>
      <c r="J215" s="65"/>
      <c r="K215" s="66" t="str">
        <f>IFERROR(IF(ログ!S193&lt;&gt;"",ログ!S193,""),"")</f>
        <v/>
      </c>
      <c r="L215" s="67"/>
      <c r="M215" s="68" t="str">
        <f>IFERROR(IF(ログ!T194&lt;&gt;"",ログ!T194,""),"")</f>
        <v/>
      </c>
    </row>
    <row r="216" spans="2:13" ht="15" customHeight="1">
      <c r="B216" s="157" t="str">
        <f>IFERROR(IF(ログ!C195&lt;&gt;"",ログ!C195,""),"削除")</f>
        <v/>
      </c>
      <c r="C216" s="84" t="str">
        <f>IFERROR(IF(ログ!D195&lt;&gt;"",ログ!D195,""),"")</f>
        <v/>
      </c>
      <c r="D216" s="85"/>
      <c r="E216" s="85" t="str">
        <f>IFERROR(IF(ログ!B195&lt;&gt;"",ログ!B195,""),"")</f>
        <v/>
      </c>
      <c r="F216" s="376" t="str">
        <f>IFERROR(IF(ログ!E195&lt;&gt;"",ログ!E195,""),"")</f>
        <v/>
      </c>
      <c r="G216" s="351"/>
      <c r="H216" s="376" t="str">
        <f>IFERROR(IF(ログ!F195&lt;&gt;"",ログ!F195,""),"")</f>
        <v/>
      </c>
      <c r="I216" s="352"/>
      <c r="J216" s="65"/>
      <c r="K216" s="66" t="str">
        <f>IFERROR(IF(ログ!S194&lt;&gt;"",ログ!S194,""),"")</f>
        <v/>
      </c>
      <c r="L216" s="67"/>
      <c r="M216" s="68" t="str">
        <f>IFERROR(IF(ログ!T195&lt;&gt;"",ログ!T195,""),"")</f>
        <v/>
      </c>
    </row>
    <row r="217" spans="2:13" ht="15" customHeight="1">
      <c r="B217" s="157" t="str">
        <f>IFERROR(IF(ログ!C196&lt;&gt;"",ログ!C196,""),"削除")</f>
        <v/>
      </c>
      <c r="C217" s="84" t="str">
        <f>IFERROR(IF(ログ!D196&lt;&gt;"",ログ!D196,""),"")</f>
        <v/>
      </c>
      <c r="D217" s="85"/>
      <c r="E217" s="85" t="str">
        <f>IFERROR(IF(ログ!B196&lt;&gt;"",ログ!B196,""),"")</f>
        <v/>
      </c>
      <c r="F217" s="376" t="str">
        <f>IFERROR(IF(ログ!E196&lt;&gt;"",ログ!E196,""),"")</f>
        <v/>
      </c>
      <c r="G217" s="351"/>
      <c r="H217" s="376" t="str">
        <f>IFERROR(IF(ログ!F196&lt;&gt;"",ログ!F196,""),"")</f>
        <v/>
      </c>
      <c r="I217" s="352"/>
      <c r="J217" s="65"/>
      <c r="K217" s="66" t="str">
        <f>IFERROR(IF(ログ!S195&lt;&gt;"",ログ!S195,""),"")</f>
        <v/>
      </c>
      <c r="L217" s="67"/>
      <c r="M217" s="68" t="str">
        <f>IFERROR(IF(ログ!T196&lt;&gt;"",ログ!T196,""),"")</f>
        <v/>
      </c>
    </row>
    <row r="218" spans="2:13" ht="15" customHeight="1">
      <c r="B218" s="156" t="str">
        <f>IFERROR(IF(ログ!C197&lt;&gt;"",ログ!C197,""),"削除")</f>
        <v/>
      </c>
      <c r="C218" s="88" t="str">
        <f>IFERROR(IF(ログ!D197&lt;&gt;"",ログ!D197,""),"")</f>
        <v/>
      </c>
      <c r="D218" s="86"/>
      <c r="E218" s="86" t="str">
        <f>IFERROR(IF(ログ!B197&lt;&gt;"",ログ!B197,""),"")</f>
        <v/>
      </c>
      <c r="F218" s="376" t="str">
        <f>IFERROR(IF(ログ!E197&lt;&gt;"",ログ!E197,""),"")</f>
        <v/>
      </c>
      <c r="G218" s="351"/>
      <c r="H218" s="376" t="str">
        <f>IFERROR(IF(ログ!F197&lt;&gt;"",ログ!F197,""),"")</f>
        <v/>
      </c>
      <c r="I218" s="352"/>
      <c r="J218" s="70"/>
      <c r="K218" s="71" t="str">
        <f>IFERROR(IF(ログ!S196&lt;&gt;"",ログ!S196,""),"")</f>
        <v/>
      </c>
      <c r="L218" s="72"/>
      <c r="M218" s="73" t="str">
        <f>IFERROR(IF(ログ!T197&lt;&gt;"",ログ!T197,""),"")</f>
        <v/>
      </c>
    </row>
    <row r="219" spans="2:13" ht="15" customHeight="1">
      <c r="B219" s="156" t="str">
        <f>IFERROR(IF(ログ!C198&lt;&gt;"",ログ!C198,""),"削除")</f>
        <v/>
      </c>
      <c r="C219" s="88" t="str">
        <f>IFERROR(IF(ログ!D198&lt;&gt;"",ログ!D198,""),"")</f>
        <v/>
      </c>
      <c r="D219" s="86"/>
      <c r="E219" s="86" t="str">
        <f>IFERROR(IF(ログ!B198&lt;&gt;"",ログ!B198,""),"")</f>
        <v/>
      </c>
      <c r="F219" s="376" t="str">
        <f>IFERROR(IF(ログ!E198&lt;&gt;"",ログ!E198,""),"")</f>
        <v/>
      </c>
      <c r="G219" s="351"/>
      <c r="H219" s="376" t="str">
        <f>IFERROR(IF(ログ!F198&lt;&gt;"",ログ!F198,""),"")</f>
        <v/>
      </c>
      <c r="I219" s="352"/>
      <c r="J219" s="70"/>
      <c r="K219" s="71" t="str">
        <f>IFERROR(IF(ログ!S197&lt;&gt;"",ログ!S197,""),"")</f>
        <v/>
      </c>
      <c r="L219" s="72"/>
      <c r="M219" s="73" t="str">
        <f>IFERROR(IF(ログ!T198&lt;&gt;"",ログ!T198,""),"")</f>
        <v/>
      </c>
    </row>
    <row r="220" spans="2:13" ht="15" customHeight="1">
      <c r="B220" s="158" t="str">
        <f>IFERROR(IF(ログ!C199&lt;&gt;"",ログ!C199,""),"削除")</f>
        <v/>
      </c>
      <c r="C220" s="89" t="str">
        <f>IFERROR(IF(ログ!D199&lt;&gt;"",ログ!D199,""),"")</f>
        <v/>
      </c>
      <c r="D220" s="87"/>
      <c r="E220" s="87" t="str">
        <f>IFERROR(IF(ログ!B199&lt;&gt;"",ログ!B199,""),"")</f>
        <v/>
      </c>
      <c r="F220" s="377" t="str">
        <f>IFERROR(IF(ログ!E199&lt;&gt;"",ログ!E199,""),"")</f>
        <v/>
      </c>
      <c r="G220" s="354"/>
      <c r="H220" s="377" t="str">
        <f>IFERROR(IF(ログ!F199&lt;&gt;"",ログ!F199,""),"")</f>
        <v/>
      </c>
      <c r="I220" s="355"/>
      <c r="J220" s="75"/>
      <c r="K220" s="76" t="str">
        <f>IFERROR(IF(ログ!S198&lt;&gt;"",ログ!S198,""),"")</f>
        <v/>
      </c>
      <c r="L220" s="77"/>
      <c r="M220" s="78" t="str">
        <f>IFERROR(IF(ログ!T199&lt;&gt;"",ログ!T199,""),"")</f>
        <v/>
      </c>
    </row>
    <row r="221" spans="2:13" ht="15" customHeight="1">
      <c r="B221" s="155" t="str">
        <f>IFERROR(IF(ログ!C200&lt;&gt;"",ログ!C200,""),"削除")</f>
        <v/>
      </c>
      <c r="C221" s="57" t="str">
        <f>IFERROR(IF(ログ!D200&lt;&gt;"",ログ!D200,""),"")</f>
        <v/>
      </c>
      <c r="D221" s="58"/>
      <c r="E221" s="58" t="str">
        <f>IFERROR(IF(ログ!B200&lt;&gt;"",ログ!B200,""),"")</f>
        <v/>
      </c>
      <c r="F221" s="364" t="str">
        <f>IFERROR(IF(ログ!E200&lt;&gt;"",ログ!E200,""),"")</f>
        <v/>
      </c>
      <c r="G221" s="362"/>
      <c r="H221" s="364" t="str">
        <f>IFERROR(IF(ログ!F200&lt;&gt;"",ログ!F200,""),"")</f>
        <v/>
      </c>
      <c r="I221" s="363"/>
      <c r="J221" s="59"/>
      <c r="K221" s="60" t="str">
        <f>IFERROR(IF(ログ!S199&lt;&gt;"",ログ!S199,""),"")</f>
        <v/>
      </c>
      <c r="L221" s="81"/>
      <c r="M221" s="62" t="str">
        <f>IFERROR(IF(ログ!T200&lt;&gt;"",ログ!T200,""),"")</f>
        <v/>
      </c>
    </row>
    <row r="222" spans="2:13" ht="15" customHeight="1">
      <c r="B222" s="157" t="str">
        <f>IFERROR(IF(ログ!C201&lt;&gt;"",ログ!C201,""),"削除")</f>
        <v/>
      </c>
      <c r="C222" s="84" t="str">
        <f>IFERROR(IF(ログ!D201&lt;&gt;"",ログ!D201,""),"")</f>
        <v/>
      </c>
      <c r="D222" s="85"/>
      <c r="E222" s="85" t="str">
        <f>IFERROR(IF(ログ!B201&lt;&gt;"",ログ!B201,""),"")</f>
        <v/>
      </c>
      <c r="F222" s="376" t="str">
        <f>IFERROR(IF(ログ!E201&lt;&gt;"",ログ!E201,""),"")</f>
        <v/>
      </c>
      <c r="G222" s="351"/>
      <c r="H222" s="376" t="str">
        <f>IFERROR(IF(ログ!F201&lt;&gt;"",ログ!F201,""),"")</f>
        <v/>
      </c>
      <c r="I222" s="352"/>
      <c r="J222" s="65"/>
      <c r="K222" s="66" t="str">
        <f>IFERROR(IF(ログ!S200&lt;&gt;"",ログ!S200,""),"")</f>
        <v/>
      </c>
      <c r="L222" s="67"/>
      <c r="M222" s="68" t="str">
        <f>IFERROR(IF(ログ!T201&lt;&gt;"",ログ!T201,""),"")</f>
        <v/>
      </c>
    </row>
    <row r="223" spans="2:13" ht="15" customHeight="1">
      <c r="B223" s="157" t="str">
        <f>IFERROR(IF(ログ!C202&lt;&gt;"",ログ!C202,""),"削除")</f>
        <v/>
      </c>
      <c r="C223" s="84" t="str">
        <f>IFERROR(IF(ログ!D202&lt;&gt;"",ログ!D202,""),"")</f>
        <v/>
      </c>
      <c r="D223" s="85"/>
      <c r="E223" s="85" t="str">
        <f>IFERROR(IF(ログ!B202&lt;&gt;"",ログ!B202,""),"")</f>
        <v/>
      </c>
      <c r="F223" s="376" t="str">
        <f>IFERROR(IF(ログ!E202&lt;&gt;"",ログ!E202,""),"")</f>
        <v/>
      </c>
      <c r="G223" s="351"/>
      <c r="H223" s="376" t="str">
        <f>IFERROR(IF(ログ!F202&lt;&gt;"",ログ!F202,""),"")</f>
        <v/>
      </c>
      <c r="I223" s="352"/>
      <c r="J223" s="65"/>
      <c r="K223" s="66" t="str">
        <f>IFERROR(IF(ログ!S201&lt;&gt;"",ログ!S201,""),"")</f>
        <v/>
      </c>
      <c r="L223" s="67"/>
      <c r="M223" s="68" t="str">
        <f>IFERROR(IF(ログ!T202&lt;&gt;"",ログ!T202,""),"")</f>
        <v/>
      </c>
    </row>
    <row r="224" spans="2:13" ht="15" customHeight="1">
      <c r="B224" s="157" t="str">
        <f>IFERROR(IF(ログ!C203&lt;&gt;"",ログ!C203,""),"削除")</f>
        <v/>
      </c>
      <c r="C224" s="84" t="str">
        <f>IFERROR(IF(ログ!D203&lt;&gt;"",ログ!D203,""),"")</f>
        <v/>
      </c>
      <c r="D224" s="85"/>
      <c r="E224" s="85" t="str">
        <f>IFERROR(IF(ログ!B203&lt;&gt;"",ログ!B203,""),"")</f>
        <v/>
      </c>
      <c r="F224" s="376" t="str">
        <f>IFERROR(IF(ログ!E203&lt;&gt;"",ログ!E203,""),"")</f>
        <v/>
      </c>
      <c r="G224" s="351"/>
      <c r="H224" s="376" t="str">
        <f>IFERROR(IF(ログ!F203&lt;&gt;"",ログ!F203,""),"")</f>
        <v/>
      </c>
      <c r="I224" s="352"/>
      <c r="J224" s="65"/>
      <c r="K224" s="66" t="str">
        <f>IFERROR(IF(ログ!S202&lt;&gt;"",ログ!S202,""),"")</f>
        <v/>
      </c>
      <c r="L224" s="67"/>
      <c r="M224" s="68" t="str">
        <f>IFERROR(IF(ログ!T203&lt;&gt;"",ログ!T203,""),"")</f>
        <v/>
      </c>
    </row>
    <row r="225" spans="2:13" ht="15" customHeight="1">
      <c r="B225" s="157" t="str">
        <f>IFERROR(IF(ログ!C204&lt;&gt;"",ログ!C204,""),"削除")</f>
        <v/>
      </c>
      <c r="C225" s="84" t="str">
        <f>IFERROR(IF(ログ!D204&lt;&gt;"",ログ!D204,""),"")</f>
        <v/>
      </c>
      <c r="D225" s="85"/>
      <c r="E225" s="85" t="str">
        <f>IFERROR(IF(ログ!B204&lt;&gt;"",ログ!B204,""),"")</f>
        <v/>
      </c>
      <c r="F225" s="376" t="str">
        <f>IFERROR(IF(ログ!E204&lt;&gt;"",ログ!E204,""),"")</f>
        <v/>
      </c>
      <c r="G225" s="351"/>
      <c r="H225" s="376" t="str">
        <f>IFERROR(IF(ログ!F204&lt;&gt;"",ログ!F204,""),"")</f>
        <v/>
      </c>
      <c r="I225" s="352"/>
      <c r="J225" s="65"/>
      <c r="K225" s="66" t="str">
        <f>IFERROR(IF(ログ!S203&lt;&gt;"",ログ!S203,""),"")</f>
        <v/>
      </c>
      <c r="L225" s="67"/>
      <c r="M225" s="68" t="str">
        <f>IFERROR(IF(ログ!T204&lt;&gt;"",ログ!T204,""),"")</f>
        <v/>
      </c>
    </row>
    <row r="226" spans="2:13" ht="15" customHeight="1">
      <c r="B226" s="157" t="str">
        <f>IFERROR(IF(ログ!C205&lt;&gt;"",ログ!C205,""),"削除")</f>
        <v/>
      </c>
      <c r="C226" s="84" t="str">
        <f>IFERROR(IF(ログ!D205&lt;&gt;"",ログ!D205,""),"")</f>
        <v/>
      </c>
      <c r="D226" s="85"/>
      <c r="E226" s="85" t="str">
        <f>IFERROR(IF(ログ!B205&lt;&gt;"",ログ!B205,""),"")</f>
        <v/>
      </c>
      <c r="F226" s="376" t="str">
        <f>IFERROR(IF(ログ!E205&lt;&gt;"",ログ!E205,""),"")</f>
        <v/>
      </c>
      <c r="G226" s="351"/>
      <c r="H226" s="376" t="str">
        <f>IFERROR(IF(ログ!F205&lt;&gt;"",ログ!F205,""),"")</f>
        <v/>
      </c>
      <c r="I226" s="352"/>
      <c r="J226" s="65"/>
      <c r="K226" s="66" t="str">
        <f>IFERROR(IF(ログ!S204&lt;&gt;"",ログ!S204,""),"")</f>
        <v/>
      </c>
      <c r="L226" s="67"/>
      <c r="M226" s="68" t="str">
        <f>IFERROR(IF(ログ!T205&lt;&gt;"",ログ!T205,""),"")</f>
        <v/>
      </c>
    </row>
    <row r="227" spans="2:13" ht="15" customHeight="1">
      <c r="B227" s="157" t="str">
        <f>IFERROR(IF(ログ!C206&lt;&gt;"",ログ!C206,""),"削除")</f>
        <v/>
      </c>
      <c r="C227" s="84" t="str">
        <f>IFERROR(IF(ログ!D206&lt;&gt;"",ログ!D206,""),"")</f>
        <v/>
      </c>
      <c r="D227" s="85"/>
      <c r="E227" s="85" t="str">
        <f>IFERROR(IF(ログ!B206&lt;&gt;"",ログ!B206,""),"")</f>
        <v/>
      </c>
      <c r="F227" s="376" t="str">
        <f>IFERROR(IF(ログ!E206&lt;&gt;"",ログ!E206,""),"")</f>
        <v/>
      </c>
      <c r="G227" s="351"/>
      <c r="H227" s="376" t="str">
        <f>IFERROR(IF(ログ!F206&lt;&gt;"",ログ!F206,""),"")</f>
        <v/>
      </c>
      <c r="I227" s="352"/>
      <c r="J227" s="65"/>
      <c r="K227" s="66" t="str">
        <f>IFERROR(IF(ログ!S205&lt;&gt;"",ログ!S205,""),"")</f>
        <v/>
      </c>
      <c r="L227" s="67"/>
      <c r="M227" s="68" t="str">
        <f>IFERROR(IF(ログ!T206&lt;&gt;"",ログ!T206,""),"")</f>
        <v/>
      </c>
    </row>
    <row r="228" spans="2:13" ht="15" customHeight="1">
      <c r="B228" s="156" t="str">
        <f>IFERROR(IF(ログ!C207&lt;&gt;"",ログ!C207,""),"削除")</f>
        <v/>
      </c>
      <c r="C228" s="88" t="str">
        <f>IFERROR(IF(ログ!D207&lt;&gt;"",ログ!D207,""),"")</f>
        <v/>
      </c>
      <c r="D228" s="86"/>
      <c r="E228" s="86" t="str">
        <f>IFERROR(IF(ログ!B207&lt;&gt;"",ログ!B207,""),"")</f>
        <v/>
      </c>
      <c r="F228" s="376" t="str">
        <f>IFERROR(IF(ログ!E207&lt;&gt;"",ログ!E207,""),"")</f>
        <v/>
      </c>
      <c r="G228" s="351"/>
      <c r="H228" s="376" t="str">
        <f>IFERROR(IF(ログ!F207&lt;&gt;"",ログ!F207,""),"")</f>
        <v/>
      </c>
      <c r="I228" s="352"/>
      <c r="J228" s="70"/>
      <c r="K228" s="71" t="str">
        <f>IFERROR(IF(ログ!S206&lt;&gt;"",ログ!S206,""),"")</f>
        <v/>
      </c>
      <c r="L228" s="72"/>
      <c r="M228" s="73" t="str">
        <f>IFERROR(IF(ログ!T207&lt;&gt;"",ログ!T207,""),"")</f>
        <v/>
      </c>
    </row>
    <row r="229" spans="2:13" ht="15" customHeight="1">
      <c r="B229" s="156" t="str">
        <f>IFERROR(IF(ログ!C208&lt;&gt;"",ログ!C208,""),"削除")</f>
        <v/>
      </c>
      <c r="C229" s="88" t="str">
        <f>IFERROR(IF(ログ!D208&lt;&gt;"",ログ!D208,""),"")</f>
        <v/>
      </c>
      <c r="D229" s="86"/>
      <c r="E229" s="86" t="str">
        <f>IFERROR(IF(ログ!B208&lt;&gt;"",ログ!B208,""),"")</f>
        <v/>
      </c>
      <c r="F229" s="376" t="str">
        <f>IFERROR(IF(ログ!E208&lt;&gt;"",ログ!E208,""),"")</f>
        <v/>
      </c>
      <c r="G229" s="351"/>
      <c r="H229" s="376" t="str">
        <f>IFERROR(IF(ログ!F208&lt;&gt;"",ログ!F208,""),"")</f>
        <v/>
      </c>
      <c r="I229" s="352"/>
      <c r="J229" s="70"/>
      <c r="K229" s="71" t="str">
        <f>IFERROR(IF(ログ!S207&lt;&gt;"",ログ!S207,""),"")</f>
        <v/>
      </c>
      <c r="L229" s="72"/>
      <c r="M229" s="73" t="str">
        <f>IFERROR(IF(ログ!T208&lt;&gt;"",ログ!T208,""),"")</f>
        <v/>
      </c>
    </row>
    <row r="230" spans="2:13" ht="15" customHeight="1">
      <c r="B230" s="158" t="str">
        <f>IFERROR(IF(ログ!C209&lt;&gt;"",ログ!C209,""),"削除")</f>
        <v/>
      </c>
      <c r="C230" s="89" t="str">
        <f>IFERROR(IF(ログ!D209&lt;&gt;"",ログ!D209,""),"")</f>
        <v/>
      </c>
      <c r="D230" s="87"/>
      <c r="E230" s="87" t="str">
        <f>IFERROR(IF(ログ!B209&lt;&gt;"",ログ!B209,""),"")</f>
        <v/>
      </c>
      <c r="F230" s="377" t="str">
        <f>IFERROR(IF(ログ!E209&lt;&gt;"",ログ!E209,""),"")</f>
        <v/>
      </c>
      <c r="G230" s="354"/>
      <c r="H230" s="377" t="str">
        <f>IFERROR(IF(ログ!F209&lt;&gt;"",ログ!F209,""),"")</f>
        <v/>
      </c>
      <c r="I230" s="355"/>
      <c r="J230" s="75"/>
      <c r="K230" s="76" t="str">
        <f>IFERROR(IF(ログ!S208&lt;&gt;"",ログ!S208,""),"")</f>
        <v/>
      </c>
      <c r="L230" s="77"/>
      <c r="M230" s="78" t="str">
        <f>IFERROR(IF(ログ!T209&lt;&gt;"",ログ!T209,""),"")</f>
        <v/>
      </c>
    </row>
    <row r="231" spans="2:13" ht="19.5" customHeight="1">
      <c r="B231" s="356" t="s">
        <v>99</v>
      </c>
      <c r="C231" s="357"/>
      <c r="D231" s="36"/>
      <c r="E231" s="37"/>
      <c r="F231" s="358"/>
      <c r="G231" s="359"/>
      <c r="H231" s="356" t="s">
        <v>99</v>
      </c>
      <c r="I231" s="360"/>
      <c r="J231" s="38"/>
      <c r="K231" s="39">
        <f>SUMIF((K181:K230),"&lt;&gt;#REF!")</f>
        <v>0</v>
      </c>
      <c r="L231" s="11">
        <f>+K231+L173</f>
        <v>0</v>
      </c>
      <c r="M231" s="40"/>
    </row>
    <row r="232" spans="2:13" ht="19.5" customHeight="1">
      <c r="B232" s="10"/>
      <c r="C232" s="10"/>
      <c r="D232" s="11"/>
      <c r="E232" s="12"/>
      <c r="F232" s="12"/>
      <c r="G232" s="13"/>
      <c r="H232" s="10"/>
      <c r="I232" s="14"/>
      <c r="J232" s="11"/>
      <c r="K232" s="15"/>
      <c r="L232" s="11"/>
    </row>
    <row r="233" spans="2:13" ht="19.5" customHeight="1">
      <c r="B233" s="10"/>
      <c r="C233" s="10"/>
      <c r="D233" s="11"/>
      <c r="E233" s="12"/>
      <c r="F233" s="12"/>
      <c r="G233" s="13"/>
      <c r="H233" s="10"/>
      <c r="I233" s="14"/>
      <c r="J233" s="11"/>
      <c r="K233" s="15"/>
      <c r="L233" s="11"/>
    </row>
    <row r="234" spans="2:13" ht="20.25" customHeight="1">
      <c r="B234" s="373" t="s">
        <v>76</v>
      </c>
      <c r="C234" s="373"/>
      <c r="D234" s="373"/>
      <c r="E234" s="373"/>
      <c r="G234" s="374" t="s">
        <v>77</v>
      </c>
      <c r="H234" s="374"/>
      <c r="I234" s="151" t="str">
        <f>$I$2</f>
        <v>2026</v>
      </c>
      <c r="J234" s="375" t="s">
        <v>121</v>
      </c>
      <c r="K234" s="375"/>
      <c r="L234" s="375"/>
      <c r="M234" s="18" t="s">
        <v>78</v>
      </c>
    </row>
    <row r="235" spans="2:13" ht="18" customHeight="1">
      <c r="B235" s="365" t="s">
        <v>79</v>
      </c>
      <c r="C235" s="365"/>
      <c r="E235" s="41">
        <f>ログ!$N$2</f>
        <v>0</v>
      </c>
      <c r="F235" s="20" t="s">
        <v>80</v>
      </c>
      <c r="G235" s="366" t="s">
        <v>81</v>
      </c>
      <c r="H235" s="366"/>
      <c r="I235" s="22" t="s">
        <v>82</v>
      </c>
      <c r="J235" s="367" t="s">
        <v>83</v>
      </c>
      <c r="K235" s="365"/>
      <c r="L235" s="365"/>
      <c r="M235" s="21" t="s">
        <v>116</v>
      </c>
    </row>
    <row r="236" spans="2:13" ht="3" customHeight="1">
      <c r="B236" s="19"/>
      <c r="C236" s="19"/>
      <c r="G236" s="16" t="s">
        <v>84</v>
      </c>
      <c r="J236" s="18"/>
      <c r="K236" s="19"/>
      <c r="L236" s="19"/>
    </row>
    <row r="237" spans="2:13" ht="15" customHeight="1">
      <c r="B237" s="23" t="s">
        <v>85</v>
      </c>
      <c r="C237" s="24"/>
      <c r="D237" s="25"/>
      <c r="E237" s="26" t="s">
        <v>86</v>
      </c>
      <c r="F237" s="368" t="s">
        <v>87</v>
      </c>
      <c r="G237" s="369"/>
      <c r="H237" s="369"/>
      <c r="I237" s="370"/>
      <c r="J237" s="27" t="s">
        <v>88</v>
      </c>
      <c r="K237" s="28" t="s">
        <v>89</v>
      </c>
      <c r="L237" s="27" t="s">
        <v>90</v>
      </c>
      <c r="M237" s="29" t="s">
        <v>91</v>
      </c>
    </row>
    <row r="238" spans="2:13" ht="15" customHeight="1">
      <c r="B238" s="30" t="s">
        <v>92</v>
      </c>
      <c r="C238" s="31"/>
      <c r="D238" s="11"/>
      <c r="E238" s="19" t="s">
        <v>93</v>
      </c>
      <c r="F238" s="371" t="s">
        <v>94</v>
      </c>
      <c r="G238" s="372"/>
      <c r="H238" s="371" t="s">
        <v>95</v>
      </c>
      <c r="I238" s="371"/>
      <c r="J238" s="32" t="s">
        <v>96</v>
      </c>
      <c r="K238" s="33" t="s">
        <v>7</v>
      </c>
      <c r="L238" s="34" t="s">
        <v>97</v>
      </c>
      <c r="M238" s="35" t="s">
        <v>98</v>
      </c>
    </row>
    <row r="239" spans="2:13" ht="15" customHeight="1">
      <c r="B239" s="155" t="str">
        <f>IFERROR(IF(ログ!C210&lt;&gt;"",ログ!C210,""),"削除")</f>
        <v/>
      </c>
      <c r="C239" s="57" t="str">
        <f>IFERROR(IF(ログ!D210&lt;&gt;"",ログ!D210,""),"")</f>
        <v/>
      </c>
      <c r="D239" s="58"/>
      <c r="E239" s="58" t="str">
        <f>IFERROR(IF(ログ!B210&lt;&gt;"",ログ!B210,""),"")</f>
        <v/>
      </c>
      <c r="F239" s="364" t="str">
        <f>IFERROR(IF(ログ!E210&lt;&gt;"",ログ!E210,""),"")</f>
        <v/>
      </c>
      <c r="G239" s="362"/>
      <c r="H239" s="364" t="str">
        <f>IFERROR(IF(ログ!F210&lt;&gt;"",ログ!F210,""),"")</f>
        <v/>
      </c>
      <c r="I239" s="362"/>
      <c r="J239" s="59"/>
      <c r="K239" s="60" t="str">
        <f>IFERROR(IF(ログ!S209&lt;&gt;"",ログ!S209,""),"")</f>
        <v/>
      </c>
      <c r="L239" s="61" t="str">
        <f>IFERROR(IF(ログ!C210&lt;&gt;"",ログ!$O$3,""),"")</f>
        <v/>
      </c>
      <c r="M239" s="62" t="str">
        <f>IFERROR(IF(ログ!T210&lt;&gt;"",ログ!T210,""),"")</f>
        <v/>
      </c>
    </row>
    <row r="240" spans="2:13" ht="15" customHeight="1">
      <c r="B240" s="157" t="str">
        <f>IFERROR(IF(ログ!C211&lt;&gt;"",ログ!C211,""),"削除")</f>
        <v/>
      </c>
      <c r="C240" s="84" t="str">
        <f>IFERROR(IF(ログ!D211&lt;&gt;"",ログ!D211,""),"")</f>
        <v/>
      </c>
      <c r="D240" s="85"/>
      <c r="E240" s="85" t="str">
        <f>IFERROR(IF(ログ!B211&lt;&gt;"",ログ!B211,""),"")</f>
        <v/>
      </c>
      <c r="F240" s="376" t="str">
        <f>IFERROR(IF(ログ!E211&lt;&gt;"",ログ!E211,""),"")</f>
        <v/>
      </c>
      <c r="G240" s="351"/>
      <c r="H240" s="376" t="str">
        <f>IFERROR(IF(ログ!F211&lt;&gt;"",ログ!F211,""),"")</f>
        <v/>
      </c>
      <c r="I240" s="351"/>
      <c r="J240" s="65"/>
      <c r="K240" s="66" t="str">
        <f>IFERROR(IF(ログ!S210&lt;&gt;"",ログ!S210,""),"")</f>
        <v/>
      </c>
      <c r="L240" s="67"/>
      <c r="M240" s="68" t="str">
        <f>IFERROR(IF(ログ!T211&lt;&gt;"",ログ!T211,""),"")</f>
        <v/>
      </c>
    </row>
    <row r="241" spans="2:13" ht="15" customHeight="1">
      <c r="B241" s="157" t="str">
        <f>IFERROR(IF(ログ!C212&lt;&gt;"",ログ!C212,""),"削除")</f>
        <v/>
      </c>
      <c r="C241" s="84" t="str">
        <f>IFERROR(IF(ログ!D212&lt;&gt;"",ログ!D212,""),"")</f>
        <v/>
      </c>
      <c r="D241" s="85"/>
      <c r="E241" s="85" t="str">
        <f>IFERROR(IF(ログ!B212&lt;&gt;"",ログ!B212,""),"")</f>
        <v/>
      </c>
      <c r="F241" s="376" t="str">
        <f>IFERROR(IF(ログ!E212&lt;&gt;"",ログ!E212,""),"")</f>
        <v/>
      </c>
      <c r="G241" s="351"/>
      <c r="H241" s="376" t="str">
        <f>IFERROR(IF(ログ!F212&lt;&gt;"",ログ!F212,""),"")</f>
        <v/>
      </c>
      <c r="I241" s="351"/>
      <c r="J241" s="65"/>
      <c r="K241" s="66" t="str">
        <f>IFERROR(IF(ログ!S211&lt;&gt;"",ログ!S211,""),"")</f>
        <v/>
      </c>
      <c r="L241" s="67"/>
      <c r="M241" s="68" t="str">
        <f>IFERROR(IF(ログ!T212&lt;&gt;"",ログ!T212,""),"")</f>
        <v/>
      </c>
    </row>
    <row r="242" spans="2:13" ht="15" customHeight="1">
      <c r="B242" s="157" t="str">
        <f>IFERROR(IF(ログ!C213&lt;&gt;"",ログ!C213,""),"削除")</f>
        <v/>
      </c>
      <c r="C242" s="84" t="str">
        <f>IFERROR(IF(ログ!D213&lt;&gt;"",ログ!D213,""),"")</f>
        <v/>
      </c>
      <c r="D242" s="85"/>
      <c r="E242" s="85" t="str">
        <f>IFERROR(IF(ログ!B213&lt;&gt;"",ログ!B213,""),"")</f>
        <v/>
      </c>
      <c r="F242" s="376" t="str">
        <f>IFERROR(IF(ログ!E213&lt;&gt;"",ログ!E213,""),"")</f>
        <v/>
      </c>
      <c r="G242" s="351"/>
      <c r="H242" s="376" t="str">
        <f>IFERROR(IF(ログ!F213&lt;&gt;"",ログ!F213,""),"")</f>
        <v/>
      </c>
      <c r="I242" s="351"/>
      <c r="J242" s="65"/>
      <c r="K242" s="66" t="str">
        <f>IFERROR(IF(ログ!S212&lt;&gt;"",ログ!S212,""),"")</f>
        <v/>
      </c>
      <c r="L242" s="67"/>
      <c r="M242" s="68" t="str">
        <f>IFERROR(IF(ログ!T213&lt;&gt;"",ログ!T213,""),"")</f>
        <v/>
      </c>
    </row>
    <row r="243" spans="2:13" ht="15" customHeight="1">
      <c r="B243" s="157" t="str">
        <f>IFERROR(IF(ログ!C214&lt;&gt;"",ログ!C214,""),"削除")</f>
        <v/>
      </c>
      <c r="C243" s="84" t="str">
        <f>IFERROR(IF(ログ!D214&lt;&gt;"",ログ!D214,""),"")</f>
        <v/>
      </c>
      <c r="D243" s="85"/>
      <c r="E243" s="85" t="str">
        <f>IFERROR(IF(ログ!B214&lt;&gt;"",ログ!B214,""),"")</f>
        <v/>
      </c>
      <c r="F243" s="376" t="str">
        <f>IFERROR(IF(ログ!E214&lt;&gt;"",ログ!E214,""),"")</f>
        <v/>
      </c>
      <c r="G243" s="351"/>
      <c r="H243" s="376" t="str">
        <f>IFERROR(IF(ログ!F214&lt;&gt;"",ログ!F214,""),"")</f>
        <v/>
      </c>
      <c r="I243" s="351"/>
      <c r="J243" s="65"/>
      <c r="K243" s="66" t="str">
        <f>IFERROR(IF(ログ!S213&lt;&gt;"",ログ!S213,""),"")</f>
        <v/>
      </c>
      <c r="L243" s="67"/>
      <c r="M243" s="68" t="str">
        <f>IFERROR(IF(ログ!T214&lt;&gt;"",ログ!T214,""),"")</f>
        <v/>
      </c>
    </row>
    <row r="244" spans="2:13" ht="15" customHeight="1">
      <c r="B244" s="157" t="str">
        <f>IFERROR(IF(ログ!C215&lt;&gt;"",ログ!C215,""),"削除")</f>
        <v/>
      </c>
      <c r="C244" s="84" t="str">
        <f>IFERROR(IF(ログ!D215&lt;&gt;"",ログ!D215,""),"")</f>
        <v/>
      </c>
      <c r="D244" s="85"/>
      <c r="E244" s="85" t="str">
        <f>IFERROR(IF(ログ!B215&lt;&gt;"",ログ!B215,""),"")</f>
        <v/>
      </c>
      <c r="F244" s="376" t="str">
        <f>IFERROR(IF(ログ!E215&lt;&gt;"",ログ!E215,""),"")</f>
        <v/>
      </c>
      <c r="G244" s="351"/>
      <c r="H244" s="376" t="str">
        <f>IFERROR(IF(ログ!F215&lt;&gt;"",ログ!F215,""),"")</f>
        <v/>
      </c>
      <c r="I244" s="351"/>
      <c r="J244" s="65"/>
      <c r="K244" s="66" t="str">
        <f>IFERROR(IF(ログ!S214&lt;&gt;"",ログ!S214,""),"")</f>
        <v/>
      </c>
      <c r="L244" s="67"/>
      <c r="M244" s="68" t="str">
        <f>IFERROR(IF(ログ!T215&lt;&gt;"",ログ!T215,""),"")</f>
        <v/>
      </c>
    </row>
    <row r="245" spans="2:13" ht="15" customHeight="1">
      <c r="B245" s="157" t="str">
        <f>IFERROR(IF(ログ!C216&lt;&gt;"",ログ!C216,""),"削除")</f>
        <v/>
      </c>
      <c r="C245" s="84" t="str">
        <f>IFERROR(IF(ログ!D216&lt;&gt;"",ログ!D216,""),"")</f>
        <v/>
      </c>
      <c r="D245" s="86"/>
      <c r="E245" s="86" t="str">
        <f>IFERROR(IF(ログ!B216&lt;&gt;"",ログ!B216,""),"")</f>
        <v/>
      </c>
      <c r="F245" s="376" t="str">
        <f>IFERROR(IF(ログ!E216&lt;&gt;"",ログ!E216,""),"")</f>
        <v/>
      </c>
      <c r="G245" s="351"/>
      <c r="H245" s="376" t="str">
        <f>IFERROR(IF(ログ!F216&lt;&gt;"",ログ!F216,""),"")</f>
        <v/>
      </c>
      <c r="I245" s="351"/>
      <c r="J245" s="65"/>
      <c r="K245" s="66" t="str">
        <f>IFERROR(IF(ログ!S215&lt;&gt;"",ログ!S215,""),"")</f>
        <v/>
      </c>
      <c r="L245" s="67"/>
      <c r="M245" s="68" t="str">
        <f>IFERROR(IF(ログ!T216&lt;&gt;"",ログ!T216,""),"")</f>
        <v/>
      </c>
    </row>
    <row r="246" spans="2:13" ht="15" customHeight="1">
      <c r="B246" s="156" t="str">
        <f>IFERROR(IF(ログ!C217&lt;&gt;"",ログ!C217,""),"削除")</f>
        <v/>
      </c>
      <c r="C246" s="84" t="str">
        <f>IFERROR(IF(ログ!D217&lt;&gt;"",ログ!D217,""),"")</f>
        <v/>
      </c>
      <c r="D246" s="86"/>
      <c r="E246" s="86" t="str">
        <f>IFERROR(IF(ログ!B217&lt;&gt;"",ログ!B217,""),"")</f>
        <v/>
      </c>
      <c r="F246" s="376" t="str">
        <f>IFERROR(IF(ログ!E217&lt;&gt;"",ログ!E217,""),"")</f>
        <v/>
      </c>
      <c r="G246" s="351"/>
      <c r="H246" s="376" t="str">
        <f>IFERROR(IF(ログ!F217&lt;&gt;"",ログ!F217,""),"")</f>
        <v/>
      </c>
      <c r="I246" s="351"/>
      <c r="J246" s="70"/>
      <c r="K246" s="71" t="str">
        <f>IFERROR(IF(ログ!S216&lt;&gt;"",ログ!S216,""),"")</f>
        <v/>
      </c>
      <c r="L246" s="72"/>
      <c r="M246" s="73" t="str">
        <f>IFERROR(IF(ログ!T217&lt;&gt;"",ログ!T217,""),"")</f>
        <v/>
      </c>
    </row>
    <row r="247" spans="2:13" ht="15" customHeight="1">
      <c r="B247" s="156" t="str">
        <f>IFERROR(IF(ログ!C218&lt;&gt;"",ログ!C218,""),"削除")</f>
        <v/>
      </c>
      <c r="C247" s="84" t="str">
        <f>IFERROR(IF(ログ!D218&lt;&gt;"",ログ!D218,""),"")</f>
        <v/>
      </c>
      <c r="D247" s="86"/>
      <c r="E247" s="86" t="str">
        <f>IFERROR(IF(ログ!B218&lt;&gt;"",ログ!B218,""),"")</f>
        <v/>
      </c>
      <c r="F247" s="376" t="str">
        <f>IFERROR(IF(ログ!E218&lt;&gt;"",ログ!E218,""),"")</f>
        <v/>
      </c>
      <c r="G247" s="351"/>
      <c r="H247" s="376" t="str">
        <f>IFERROR(IF(ログ!F218&lt;&gt;"",ログ!F218,""),"")</f>
        <v/>
      </c>
      <c r="I247" s="351"/>
      <c r="J247" s="70"/>
      <c r="K247" s="71" t="str">
        <f>IFERROR(IF(ログ!S217&lt;&gt;"",ログ!S217,""),"")</f>
        <v/>
      </c>
      <c r="L247" s="72"/>
      <c r="M247" s="73" t="str">
        <f>IFERROR(IF(ログ!T218&lt;&gt;"",ログ!T218,""),"")</f>
        <v/>
      </c>
    </row>
    <row r="248" spans="2:13" ht="15" customHeight="1">
      <c r="B248" s="158" t="str">
        <f>IFERROR(IF(ログ!C219&lt;&gt;"",ログ!C219,""),"削除")</f>
        <v/>
      </c>
      <c r="C248" s="84" t="str">
        <f>IFERROR(IF(ログ!D219&lt;&gt;"",ログ!D219,""),"")</f>
        <v/>
      </c>
      <c r="D248" s="87"/>
      <c r="E248" s="87" t="str">
        <f>IFERROR(IF(ログ!B219&lt;&gt;"",ログ!B219,""),"")</f>
        <v/>
      </c>
      <c r="F248" s="376" t="str">
        <f>IFERROR(IF(ログ!E219&lt;&gt;"",ログ!E219,""),"")</f>
        <v/>
      </c>
      <c r="G248" s="351"/>
      <c r="H248" s="376" t="str">
        <f>IFERROR(IF(ログ!F219&lt;&gt;"",ログ!F219,""),"")</f>
        <v/>
      </c>
      <c r="I248" s="351"/>
      <c r="J248" s="75"/>
      <c r="K248" s="76" t="str">
        <f>IFERROR(IF(ログ!S218&lt;&gt;"",ログ!S218,""),"")</f>
        <v/>
      </c>
      <c r="L248" s="77"/>
      <c r="M248" s="78" t="str">
        <f>IFERROR(IF(ログ!T219&lt;&gt;"",ログ!T219,""),"")</f>
        <v/>
      </c>
    </row>
    <row r="249" spans="2:13" ht="15" customHeight="1">
      <c r="B249" s="155" t="str">
        <f>IFERROR(IF(ログ!C220&lt;&gt;"",ログ!C220,""),"削除")</f>
        <v/>
      </c>
      <c r="C249" s="57" t="str">
        <f>IFERROR(IF(ログ!D220&lt;&gt;"",ログ!D220,""),"")</f>
        <v/>
      </c>
      <c r="D249" s="58"/>
      <c r="E249" s="58" t="str">
        <f>IFERROR(IF(ログ!B220&lt;&gt;"",ログ!B220,""),"")</f>
        <v/>
      </c>
      <c r="F249" s="364" t="str">
        <f>IFERROR(IF(ログ!E220&lt;&gt;"",ログ!E220,""),"")</f>
        <v/>
      </c>
      <c r="G249" s="362"/>
      <c r="H249" s="364" t="str">
        <f>IFERROR(IF(ログ!F220&lt;&gt;"",ログ!F220,""),"")</f>
        <v/>
      </c>
      <c r="I249" s="362"/>
      <c r="J249" s="59"/>
      <c r="K249" s="60" t="str">
        <f>IFERROR(IF(ログ!S219&lt;&gt;"",ログ!S219,""),"")</f>
        <v/>
      </c>
      <c r="L249" s="81"/>
      <c r="M249" s="62" t="str">
        <f>IFERROR(IF(ログ!T220&lt;&gt;"",ログ!T220,""),"")</f>
        <v/>
      </c>
    </row>
    <row r="250" spans="2:13" ht="15" customHeight="1">
      <c r="B250" s="157" t="str">
        <f>IFERROR(IF(ログ!C221&lt;&gt;"",ログ!C221,""),"削除")</f>
        <v/>
      </c>
      <c r="C250" s="84" t="str">
        <f>IFERROR(IF(ログ!D221&lt;&gt;"",ログ!D221,""),"")</f>
        <v/>
      </c>
      <c r="D250" s="85"/>
      <c r="E250" s="85" t="str">
        <f>IFERROR(IF(ログ!B221&lt;&gt;"",ログ!B221,""),"")</f>
        <v/>
      </c>
      <c r="F250" s="376" t="str">
        <f>IFERROR(IF(ログ!E221&lt;&gt;"",ログ!E221,""),"")</f>
        <v/>
      </c>
      <c r="G250" s="351"/>
      <c r="H250" s="376" t="str">
        <f>IFERROR(IF(ログ!F221&lt;&gt;"",ログ!F221,""),"")</f>
        <v/>
      </c>
      <c r="I250" s="351"/>
      <c r="J250" s="65"/>
      <c r="K250" s="66" t="str">
        <f>IFERROR(IF(ログ!S220&lt;&gt;"",ログ!S220,""),"")</f>
        <v/>
      </c>
      <c r="L250" s="67"/>
      <c r="M250" s="68" t="str">
        <f>IFERROR(IF(ログ!T221&lt;&gt;"",ログ!T221,""),"")</f>
        <v/>
      </c>
    </row>
    <row r="251" spans="2:13" ht="15" customHeight="1">
      <c r="B251" s="157" t="str">
        <f>IFERROR(IF(ログ!C222&lt;&gt;"",ログ!C222,""),"削除")</f>
        <v/>
      </c>
      <c r="C251" s="84" t="str">
        <f>IFERROR(IF(ログ!D222&lt;&gt;"",ログ!D222,""),"")</f>
        <v/>
      </c>
      <c r="D251" s="85"/>
      <c r="E251" s="85" t="str">
        <f>IFERROR(IF(ログ!B222&lt;&gt;"",ログ!B222,""),"")</f>
        <v/>
      </c>
      <c r="F251" s="376" t="str">
        <f>IFERROR(IF(ログ!E222&lt;&gt;"",ログ!E222,""),"")</f>
        <v/>
      </c>
      <c r="G251" s="351"/>
      <c r="H251" s="376" t="str">
        <f>IFERROR(IF(ログ!F222&lt;&gt;"",ログ!F222,""),"")</f>
        <v/>
      </c>
      <c r="I251" s="351"/>
      <c r="J251" s="65"/>
      <c r="K251" s="66" t="str">
        <f>IFERROR(IF(ログ!S221&lt;&gt;"",ログ!S221,""),"")</f>
        <v/>
      </c>
      <c r="L251" s="67"/>
      <c r="M251" s="68" t="str">
        <f>IFERROR(IF(ログ!T222&lt;&gt;"",ログ!T222,""),"")</f>
        <v/>
      </c>
    </row>
    <row r="252" spans="2:13" ht="15" customHeight="1">
      <c r="B252" s="157" t="str">
        <f>IFERROR(IF(ログ!C223&lt;&gt;"",ログ!C223,""),"削除")</f>
        <v/>
      </c>
      <c r="C252" s="84" t="str">
        <f>IFERROR(IF(ログ!D223&lt;&gt;"",ログ!D223,""),"")</f>
        <v/>
      </c>
      <c r="D252" s="85"/>
      <c r="E252" s="85" t="str">
        <f>IFERROR(IF(ログ!B223&lt;&gt;"",ログ!B223,""),"")</f>
        <v/>
      </c>
      <c r="F252" s="376" t="str">
        <f>IFERROR(IF(ログ!E223&lt;&gt;"",ログ!E223,""),"")</f>
        <v/>
      </c>
      <c r="G252" s="351"/>
      <c r="H252" s="376" t="str">
        <f>IFERROR(IF(ログ!F223&lt;&gt;"",ログ!F223,""),"")</f>
        <v/>
      </c>
      <c r="I252" s="351"/>
      <c r="J252" s="65"/>
      <c r="K252" s="66" t="str">
        <f>IFERROR(IF(ログ!S222&lt;&gt;"",ログ!S222,""),"")</f>
        <v/>
      </c>
      <c r="L252" s="67"/>
      <c r="M252" s="68" t="str">
        <f>IFERROR(IF(ログ!T223&lt;&gt;"",ログ!T223,""),"")</f>
        <v/>
      </c>
    </row>
    <row r="253" spans="2:13" ht="15" customHeight="1">
      <c r="B253" s="157" t="str">
        <f>IFERROR(IF(ログ!C224&lt;&gt;"",ログ!C224,""),"削除")</f>
        <v/>
      </c>
      <c r="C253" s="84" t="str">
        <f>IFERROR(IF(ログ!D224&lt;&gt;"",ログ!D224,""),"")</f>
        <v/>
      </c>
      <c r="D253" s="85"/>
      <c r="E253" s="85" t="str">
        <f>IFERROR(IF(ログ!B224&lt;&gt;"",ログ!B224,""),"")</f>
        <v/>
      </c>
      <c r="F253" s="376" t="str">
        <f>IFERROR(IF(ログ!E224&lt;&gt;"",ログ!E224,""),"")</f>
        <v/>
      </c>
      <c r="G253" s="351"/>
      <c r="H253" s="376" t="str">
        <f>IFERROR(IF(ログ!F224&lt;&gt;"",ログ!F224,""),"")</f>
        <v/>
      </c>
      <c r="I253" s="351"/>
      <c r="J253" s="65"/>
      <c r="K253" s="66" t="str">
        <f>IFERROR(IF(ログ!S223&lt;&gt;"",ログ!S223,""),"")</f>
        <v/>
      </c>
      <c r="L253" s="67"/>
      <c r="M253" s="68" t="str">
        <f>IFERROR(IF(ログ!T224&lt;&gt;"",ログ!T224,""),"")</f>
        <v/>
      </c>
    </row>
    <row r="254" spans="2:13" ht="15" customHeight="1">
      <c r="B254" s="157" t="str">
        <f>IFERROR(IF(ログ!C225&lt;&gt;"",ログ!C225,""),"削除")</f>
        <v/>
      </c>
      <c r="C254" s="84" t="str">
        <f>IFERROR(IF(ログ!D225&lt;&gt;"",ログ!D225,""),"")</f>
        <v/>
      </c>
      <c r="D254" s="85"/>
      <c r="E254" s="85" t="str">
        <f>IFERROR(IF(ログ!B225&lt;&gt;"",ログ!B225,""),"")</f>
        <v/>
      </c>
      <c r="F254" s="376" t="str">
        <f>IFERROR(IF(ログ!E225&lt;&gt;"",ログ!E225,""),"")</f>
        <v/>
      </c>
      <c r="G254" s="351"/>
      <c r="H254" s="376" t="str">
        <f>IFERROR(IF(ログ!F225&lt;&gt;"",ログ!F225,""),"")</f>
        <v/>
      </c>
      <c r="I254" s="351"/>
      <c r="J254" s="65"/>
      <c r="K254" s="66" t="str">
        <f>IFERROR(IF(ログ!S224&lt;&gt;"",ログ!S224,""),"")</f>
        <v/>
      </c>
      <c r="L254" s="67"/>
      <c r="M254" s="68" t="str">
        <f>IFERROR(IF(ログ!T225&lt;&gt;"",ログ!T225,""),"")</f>
        <v/>
      </c>
    </row>
    <row r="255" spans="2:13" ht="15" customHeight="1">
      <c r="B255" s="157" t="str">
        <f>IFERROR(IF(ログ!C226&lt;&gt;"",ログ!C226,""),"削除")</f>
        <v/>
      </c>
      <c r="C255" s="84" t="str">
        <f>IFERROR(IF(ログ!D226&lt;&gt;"",ログ!D226,""),"")</f>
        <v/>
      </c>
      <c r="D255" s="85"/>
      <c r="E255" s="85" t="str">
        <f>IFERROR(IF(ログ!B226&lt;&gt;"",ログ!B226,""),"")</f>
        <v/>
      </c>
      <c r="F255" s="376" t="str">
        <f>IFERROR(IF(ログ!E226&lt;&gt;"",ログ!E226,""),"")</f>
        <v/>
      </c>
      <c r="G255" s="351"/>
      <c r="H255" s="376" t="str">
        <f>IFERROR(IF(ログ!F226&lt;&gt;"",ログ!F226,""),"")</f>
        <v/>
      </c>
      <c r="I255" s="351"/>
      <c r="J255" s="65"/>
      <c r="K255" s="66" t="str">
        <f>IFERROR(IF(ログ!S225&lt;&gt;"",ログ!S225,""),"")</f>
        <v/>
      </c>
      <c r="L255" s="67"/>
      <c r="M255" s="68" t="str">
        <f>IFERROR(IF(ログ!T226&lt;&gt;"",ログ!T226,""),"")</f>
        <v/>
      </c>
    </row>
    <row r="256" spans="2:13" ht="15" customHeight="1">
      <c r="B256" s="156" t="str">
        <f>IFERROR(IF(ログ!C227&lt;&gt;"",ログ!C227,""),"削除")</f>
        <v/>
      </c>
      <c r="C256" s="84" t="str">
        <f>IFERROR(IF(ログ!D227&lt;&gt;"",ログ!D227,""),"")</f>
        <v/>
      </c>
      <c r="D256" s="86"/>
      <c r="E256" s="86" t="str">
        <f>IFERROR(IF(ログ!B227&lt;&gt;"",ログ!B227,""),"")</f>
        <v/>
      </c>
      <c r="F256" s="376" t="str">
        <f>IFERROR(IF(ログ!E227&lt;&gt;"",ログ!E227,""),"")</f>
        <v/>
      </c>
      <c r="G256" s="351"/>
      <c r="H256" s="376" t="str">
        <f>IFERROR(IF(ログ!F227&lt;&gt;"",ログ!F227,""),"")</f>
        <v/>
      </c>
      <c r="I256" s="351"/>
      <c r="J256" s="70"/>
      <c r="K256" s="71" t="str">
        <f>IFERROR(IF(ログ!S226&lt;&gt;"",ログ!S226,""),"")</f>
        <v/>
      </c>
      <c r="L256" s="72"/>
      <c r="M256" s="73" t="str">
        <f>IFERROR(IF(ログ!T227&lt;&gt;"",ログ!T227,""),"")</f>
        <v/>
      </c>
    </row>
    <row r="257" spans="2:13" ht="15" customHeight="1">
      <c r="B257" s="156" t="str">
        <f>IFERROR(IF(ログ!C228&lt;&gt;"",ログ!C228,""),"削除")</f>
        <v/>
      </c>
      <c r="C257" s="84" t="str">
        <f>IFERROR(IF(ログ!D228&lt;&gt;"",ログ!D228,""),"")</f>
        <v/>
      </c>
      <c r="D257" s="86"/>
      <c r="E257" s="86" t="str">
        <f>IFERROR(IF(ログ!B228&lt;&gt;"",ログ!B228,""),"")</f>
        <v/>
      </c>
      <c r="F257" s="376" t="str">
        <f>IFERROR(IF(ログ!E228&lt;&gt;"",ログ!E228,""),"")</f>
        <v/>
      </c>
      <c r="G257" s="351"/>
      <c r="H257" s="376" t="str">
        <f>IFERROR(IF(ログ!F228&lt;&gt;"",ログ!F228,""),"")</f>
        <v/>
      </c>
      <c r="I257" s="351"/>
      <c r="J257" s="70"/>
      <c r="K257" s="71" t="str">
        <f>IFERROR(IF(ログ!S227&lt;&gt;"",ログ!S227,""),"")</f>
        <v/>
      </c>
      <c r="L257" s="72"/>
      <c r="M257" s="73" t="str">
        <f>IFERROR(IF(ログ!T228&lt;&gt;"",ログ!T228,""),"")</f>
        <v/>
      </c>
    </row>
    <row r="258" spans="2:13" ht="15" customHeight="1">
      <c r="B258" s="158" t="str">
        <f>IFERROR(IF(ログ!C229&lt;&gt;"",ログ!C229,""),"削除")</f>
        <v/>
      </c>
      <c r="C258" s="84" t="str">
        <f>IFERROR(IF(ログ!D229&lt;&gt;"",ログ!D229,""),"")</f>
        <v/>
      </c>
      <c r="D258" s="87"/>
      <c r="E258" s="87" t="str">
        <f>IFERROR(IF(ログ!B229&lt;&gt;"",ログ!B229,""),"")</f>
        <v/>
      </c>
      <c r="F258" s="376" t="str">
        <f>IFERROR(IF(ログ!E229&lt;&gt;"",ログ!E229,""),"")</f>
        <v/>
      </c>
      <c r="G258" s="351"/>
      <c r="H258" s="376" t="str">
        <f>IFERROR(IF(ログ!F229&lt;&gt;"",ログ!F229,""),"")</f>
        <v/>
      </c>
      <c r="I258" s="351"/>
      <c r="J258" s="75"/>
      <c r="K258" s="76" t="str">
        <f>IFERROR(IF(ログ!S228&lt;&gt;"",ログ!S228,""),"")</f>
        <v/>
      </c>
      <c r="L258" s="77"/>
      <c r="M258" s="78" t="str">
        <f>IFERROR(IF(ログ!T229&lt;&gt;"",ログ!T229,""),"")</f>
        <v/>
      </c>
    </row>
    <row r="259" spans="2:13" ht="15" customHeight="1">
      <c r="B259" s="155" t="str">
        <f>IFERROR(IF(ログ!C230&lt;&gt;"",ログ!C230,""),"削除")</f>
        <v/>
      </c>
      <c r="C259" s="57" t="str">
        <f>IFERROR(IF(ログ!D230&lt;&gt;"",ログ!D230,""),"")</f>
        <v/>
      </c>
      <c r="D259" s="58"/>
      <c r="E259" s="58" t="str">
        <f>IFERROR(IF(ログ!B230&lt;&gt;"",ログ!B230,""),"")</f>
        <v/>
      </c>
      <c r="F259" s="364" t="str">
        <f>IFERROR(IF(ログ!E230&lt;&gt;"",ログ!E230,""),"")</f>
        <v/>
      </c>
      <c r="G259" s="362"/>
      <c r="H259" s="364" t="str">
        <f>IFERROR(IF(ログ!F230&lt;&gt;"",ログ!F230,""),"")</f>
        <v/>
      </c>
      <c r="I259" s="362"/>
      <c r="J259" s="59"/>
      <c r="K259" s="60" t="str">
        <f>IFERROR(IF(ログ!S229&lt;&gt;"",ログ!S229,""),"")</f>
        <v/>
      </c>
      <c r="L259" s="81"/>
      <c r="M259" s="62" t="str">
        <f>IFERROR(IF(ログ!T230&lt;&gt;"",ログ!T230,""),"")</f>
        <v/>
      </c>
    </row>
    <row r="260" spans="2:13" ht="15" customHeight="1">
      <c r="B260" s="157" t="str">
        <f>IFERROR(IF(ログ!C231&lt;&gt;"",ログ!C231,""),"削除")</f>
        <v/>
      </c>
      <c r="C260" s="84" t="str">
        <f>IFERROR(IF(ログ!D231&lt;&gt;"",ログ!D231,""),"")</f>
        <v/>
      </c>
      <c r="D260" s="85"/>
      <c r="E260" s="85" t="str">
        <f>IFERROR(IF(ログ!B231&lt;&gt;"",ログ!B231,""),"")</f>
        <v/>
      </c>
      <c r="F260" s="376" t="str">
        <f>IFERROR(IF(ログ!E231&lt;&gt;"",ログ!E231,""),"")</f>
        <v/>
      </c>
      <c r="G260" s="351"/>
      <c r="H260" s="376" t="str">
        <f>IFERROR(IF(ログ!F231&lt;&gt;"",ログ!F231,""),"")</f>
        <v/>
      </c>
      <c r="I260" s="351"/>
      <c r="J260" s="65"/>
      <c r="K260" s="66" t="str">
        <f>IFERROR(IF(ログ!S230&lt;&gt;"",ログ!S230,""),"")</f>
        <v/>
      </c>
      <c r="L260" s="67"/>
      <c r="M260" s="68" t="str">
        <f>IFERROR(IF(ログ!T231&lt;&gt;"",ログ!T231,""),"")</f>
        <v/>
      </c>
    </row>
    <row r="261" spans="2:13" ht="15" customHeight="1">
      <c r="B261" s="157" t="str">
        <f>IFERROR(IF(ログ!C232&lt;&gt;"",ログ!C232,""),"削除")</f>
        <v/>
      </c>
      <c r="C261" s="84" t="str">
        <f>IFERROR(IF(ログ!D232&lt;&gt;"",ログ!D232,""),"")</f>
        <v/>
      </c>
      <c r="D261" s="85"/>
      <c r="E261" s="85" t="str">
        <f>IFERROR(IF(ログ!B232&lt;&gt;"",ログ!B232,""),"")</f>
        <v/>
      </c>
      <c r="F261" s="376" t="str">
        <f>IFERROR(IF(ログ!E232&lt;&gt;"",ログ!E232,""),"")</f>
        <v/>
      </c>
      <c r="G261" s="351"/>
      <c r="H261" s="376" t="str">
        <f>IFERROR(IF(ログ!F232&lt;&gt;"",ログ!F232,""),"")</f>
        <v/>
      </c>
      <c r="I261" s="351"/>
      <c r="J261" s="65"/>
      <c r="K261" s="66" t="str">
        <f>IFERROR(IF(ログ!S231&lt;&gt;"",ログ!S231,""),"")</f>
        <v/>
      </c>
      <c r="L261" s="67"/>
      <c r="M261" s="68" t="str">
        <f>IFERROR(IF(ログ!T232&lt;&gt;"",ログ!T232,""),"")</f>
        <v/>
      </c>
    </row>
    <row r="262" spans="2:13" ht="15" customHeight="1">
      <c r="B262" s="157" t="str">
        <f>IFERROR(IF(ログ!C233&lt;&gt;"",ログ!C233,""),"削除")</f>
        <v/>
      </c>
      <c r="C262" s="84" t="str">
        <f>IFERROR(IF(ログ!D233&lt;&gt;"",ログ!D233,""),"")</f>
        <v/>
      </c>
      <c r="D262" s="85"/>
      <c r="E262" s="85" t="str">
        <f>IFERROR(IF(ログ!B233&lt;&gt;"",ログ!B233,""),"")</f>
        <v/>
      </c>
      <c r="F262" s="376" t="str">
        <f>IFERROR(IF(ログ!E233&lt;&gt;"",ログ!E233,""),"")</f>
        <v/>
      </c>
      <c r="G262" s="351"/>
      <c r="H262" s="376" t="str">
        <f>IFERROR(IF(ログ!F233&lt;&gt;"",ログ!F233,""),"")</f>
        <v/>
      </c>
      <c r="I262" s="351"/>
      <c r="J262" s="65"/>
      <c r="K262" s="66" t="str">
        <f>IFERROR(IF(ログ!S232&lt;&gt;"",ログ!S232,""),"")</f>
        <v/>
      </c>
      <c r="L262" s="67"/>
      <c r="M262" s="68" t="str">
        <f>IFERROR(IF(ログ!T233&lt;&gt;"",ログ!T233,""),"")</f>
        <v/>
      </c>
    </row>
    <row r="263" spans="2:13" ht="15" customHeight="1">
      <c r="B263" s="157" t="str">
        <f>IFERROR(IF(ログ!C234&lt;&gt;"",ログ!C234,""),"削除")</f>
        <v/>
      </c>
      <c r="C263" s="84" t="str">
        <f>IFERROR(IF(ログ!D234&lt;&gt;"",ログ!D234,""),"")</f>
        <v/>
      </c>
      <c r="D263" s="85"/>
      <c r="E263" s="85" t="str">
        <f>IFERROR(IF(ログ!B234&lt;&gt;"",ログ!B234,""),"")</f>
        <v/>
      </c>
      <c r="F263" s="376" t="str">
        <f>IFERROR(IF(ログ!E234&lt;&gt;"",ログ!E234,""),"")</f>
        <v/>
      </c>
      <c r="G263" s="351"/>
      <c r="H263" s="376" t="str">
        <f>IFERROR(IF(ログ!F234&lt;&gt;"",ログ!F234,""),"")</f>
        <v/>
      </c>
      <c r="I263" s="352"/>
      <c r="J263" s="65"/>
      <c r="K263" s="66" t="str">
        <f>IFERROR(IF(ログ!S233&lt;&gt;"",ログ!S233,""),"")</f>
        <v/>
      </c>
      <c r="L263" s="67"/>
      <c r="M263" s="68" t="str">
        <f>IFERROR(IF(ログ!T234&lt;&gt;"",ログ!T234,""),"")</f>
        <v/>
      </c>
    </row>
    <row r="264" spans="2:13" ht="15" customHeight="1">
      <c r="B264" s="157" t="str">
        <f>IFERROR(IF(ログ!C235&lt;&gt;"",ログ!C235,""),"削除")</f>
        <v/>
      </c>
      <c r="C264" s="84" t="str">
        <f>IFERROR(IF(ログ!D235&lt;&gt;"",ログ!D235,""),"")</f>
        <v/>
      </c>
      <c r="D264" s="85"/>
      <c r="E264" s="85" t="str">
        <f>IFERROR(IF(ログ!B235&lt;&gt;"",ログ!B235,""),"")</f>
        <v/>
      </c>
      <c r="F264" s="376" t="str">
        <f>IFERROR(IF(ログ!E235&lt;&gt;"",ログ!E235,""),"")</f>
        <v/>
      </c>
      <c r="G264" s="351"/>
      <c r="H264" s="376" t="str">
        <f>IFERROR(IF(ログ!F235&lt;&gt;"",ログ!F235,""),"")</f>
        <v/>
      </c>
      <c r="I264" s="352"/>
      <c r="J264" s="65"/>
      <c r="K264" s="66" t="str">
        <f>IFERROR(IF(ログ!S234&lt;&gt;"",ログ!S234,""),"")</f>
        <v/>
      </c>
      <c r="L264" s="67"/>
      <c r="M264" s="68" t="str">
        <f>IFERROR(IF(ログ!T235&lt;&gt;"",ログ!T235,""),"")</f>
        <v/>
      </c>
    </row>
    <row r="265" spans="2:13" ht="15" customHeight="1">
      <c r="B265" s="157" t="str">
        <f>IFERROR(IF(ログ!C236&lt;&gt;"",ログ!C236,""),"削除")</f>
        <v/>
      </c>
      <c r="C265" s="84" t="str">
        <f>IFERROR(IF(ログ!D236&lt;&gt;"",ログ!D236,""),"")</f>
        <v/>
      </c>
      <c r="D265" s="85"/>
      <c r="E265" s="85" t="str">
        <f>IFERROR(IF(ログ!B236&lt;&gt;"",ログ!B236,""),"")</f>
        <v/>
      </c>
      <c r="F265" s="376" t="str">
        <f>IFERROR(IF(ログ!E236&lt;&gt;"",ログ!E236,""),"")</f>
        <v/>
      </c>
      <c r="G265" s="351"/>
      <c r="H265" s="376" t="str">
        <f>IFERROR(IF(ログ!F236&lt;&gt;"",ログ!F236,""),"")</f>
        <v/>
      </c>
      <c r="I265" s="352"/>
      <c r="J265" s="65"/>
      <c r="K265" s="66" t="str">
        <f>IFERROR(IF(ログ!S235&lt;&gt;"",ログ!S235,""),"")</f>
        <v/>
      </c>
      <c r="L265" s="67"/>
      <c r="M265" s="68" t="str">
        <f>IFERROR(IF(ログ!T236&lt;&gt;"",ログ!T236,""),"")</f>
        <v/>
      </c>
    </row>
    <row r="266" spans="2:13" ht="15" customHeight="1">
      <c r="B266" s="156" t="str">
        <f>IFERROR(IF(ログ!C237&lt;&gt;"",ログ!C237,""),"削除")</f>
        <v/>
      </c>
      <c r="C266" s="88" t="str">
        <f>IFERROR(IF(ログ!D237&lt;&gt;"",ログ!D237,""),"")</f>
        <v/>
      </c>
      <c r="D266" s="86"/>
      <c r="E266" s="86" t="str">
        <f>IFERROR(IF(ログ!B237&lt;&gt;"",ログ!B237,""),"")</f>
        <v/>
      </c>
      <c r="F266" s="376" t="str">
        <f>IFERROR(IF(ログ!E237&lt;&gt;"",ログ!E237,""),"")</f>
        <v/>
      </c>
      <c r="G266" s="351"/>
      <c r="H266" s="376" t="str">
        <f>IFERROR(IF(ログ!F237&lt;&gt;"",ログ!F237,""),"")</f>
        <v/>
      </c>
      <c r="I266" s="352"/>
      <c r="J266" s="70"/>
      <c r="K266" s="71" t="str">
        <f>IFERROR(IF(ログ!S236&lt;&gt;"",ログ!S236,""),"")</f>
        <v/>
      </c>
      <c r="L266" s="72"/>
      <c r="M266" s="73" t="str">
        <f>IFERROR(IF(ログ!T237&lt;&gt;"",ログ!T237,""),"")</f>
        <v/>
      </c>
    </row>
    <row r="267" spans="2:13" ht="15" customHeight="1">
      <c r="B267" s="156" t="str">
        <f>IFERROR(IF(ログ!C238&lt;&gt;"",ログ!C238,""),"削除")</f>
        <v/>
      </c>
      <c r="C267" s="88" t="str">
        <f>IFERROR(IF(ログ!D238&lt;&gt;"",ログ!D238,""),"")</f>
        <v/>
      </c>
      <c r="D267" s="86"/>
      <c r="E267" s="86" t="str">
        <f>IFERROR(IF(ログ!B238&lt;&gt;"",ログ!B238,""),"")</f>
        <v/>
      </c>
      <c r="F267" s="376" t="str">
        <f>IFERROR(IF(ログ!E238&lt;&gt;"",ログ!E238,""),"")</f>
        <v/>
      </c>
      <c r="G267" s="351"/>
      <c r="H267" s="376" t="str">
        <f>IFERROR(IF(ログ!F238&lt;&gt;"",ログ!F238,""),"")</f>
        <v/>
      </c>
      <c r="I267" s="352"/>
      <c r="J267" s="70"/>
      <c r="K267" s="71" t="str">
        <f>IFERROR(IF(ログ!S237&lt;&gt;"",ログ!S237,""),"")</f>
        <v/>
      </c>
      <c r="L267" s="72"/>
      <c r="M267" s="73" t="str">
        <f>IFERROR(IF(ログ!T238&lt;&gt;"",ログ!T238,""),"")</f>
        <v/>
      </c>
    </row>
    <row r="268" spans="2:13" ht="15" customHeight="1">
      <c r="B268" s="158" t="str">
        <f>IFERROR(IF(ログ!C239&lt;&gt;"",ログ!C239,""),"削除")</f>
        <v/>
      </c>
      <c r="C268" s="89" t="str">
        <f>IFERROR(IF(ログ!D239&lt;&gt;"",ログ!D239,""),"")</f>
        <v/>
      </c>
      <c r="D268" s="87"/>
      <c r="E268" s="87" t="str">
        <f>IFERROR(IF(ログ!B239&lt;&gt;"",ログ!B239,""),"")</f>
        <v/>
      </c>
      <c r="F268" s="377" t="str">
        <f>IFERROR(IF(ログ!E239&lt;&gt;"",ログ!E239,""),"")</f>
        <v/>
      </c>
      <c r="G268" s="354"/>
      <c r="H268" s="377" t="str">
        <f>IFERROR(IF(ログ!F239&lt;&gt;"",ログ!F239,""),"")</f>
        <v/>
      </c>
      <c r="I268" s="355"/>
      <c r="J268" s="75"/>
      <c r="K268" s="76" t="str">
        <f>IFERROR(IF(ログ!S238&lt;&gt;"",ログ!S238,""),"")</f>
        <v/>
      </c>
      <c r="L268" s="77"/>
      <c r="M268" s="78" t="str">
        <f>IFERROR(IF(ログ!T239&lt;&gt;"",ログ!T239,""),"")</f>
        <v/>
      </c>
    </row>
    <row r="269" spans="2:13" ht="15" customHeight="1">
      <c r="B269" s="155" t="str">
        <f>IFERROR(IF(ログ!C240&lt;&gt;"",ログ!C240,""),"削除")</f>
        <v/>
      </c>
      <c r="C269" s="57" t="str">
        <f>IFERROR(IF(ログ!D240&lt;&gt;"",ログ!D240,""),"")</f>
        <v/>
      </c>
      <c r="D269" s="58"/>
      <c r="E269" s="58" t="str">
        <f>IFERROR(IF(ログ!B240&lt;&gt;"",ログ!B240,""),"")</f>
        <v/>
      </c>
      <c r="F269" s="364" t="str">
        <f>IFERROR(IF(ログ!E240&lt;&gt;"",ログ!E240,""),"")</f>
        <v/>
      </c>
      <c r="G269" s="362"/>
      <c r="H269" s="364" t="str">
        <f>IFERROR(IF(ログ!F240&lt;&gt;"",ログ!F240,""),"")</f>
        <v/>
      </c>
      <c r="I269" s="363"/>
      <c r="J269" s="59"/>
      <c r="K269" s="60" t="str">
        <f>IFERROR(IF(ログ!S239&lt;&gt;"",ログ!S239,""),"")</f>
        <v/>
      </c>
      <c r="L269" s="81"/>
      <c r="M269" s="62" t="str">
        <f>IFERROR(IF(ログ!T240&lt;&gt;"",ログ!T240,""),"")</f>
        <v/>
      </c>
    </row>
    <row r="270" spans="2:13" ht="15" customHeight="1">
      <c r="B270" s="157" t="str">
        <f>IFERROR(IF(ログ!C241&lt;&gt;"",ログ!C241,""),"削除")</f>
        <v/>
      </c>
      <c r="C270" s="84" t="str">
        <f>IFERROR(IF(ログ!D241&lt;&gt;"",ログ!D241,""),"")</f>
        <v/>
      </c>
      <c r="D270" s="85"/>
      <c r="E270" s="85" t="str">
        <f>IFERROR(IF(ログ!B241&lt;&gt;"",ログ!B241,""),"")</f>
        <v/>
      </c>
      <c r="F270" s="376" t="str">
        <f>IFERROR(IF(ログ!E241&lt;&gt;"",ログ!E241,""),"")</f>
        <v/>
      </c>
      <c r="G270" s="351"/>
      <c r="H270" s="376" t="str">
        <f>IFERROR(IF(ログ!F241&lt;&gt;"",ログ!F241,""),"")</f>
        <v/>
      </c>
      <c r="I270" s="352"/>
      <c r="J270" s="65"/>
      <c r="K270" s="66" t="str">
        <f>IFERROR(IF(ログ!S240&lt;&gt;"",ログ!S240,""),"")</f>
        <v/>
      </c>
      <c r="L270" s="67"/>
      <c r="M270" s="68" t="str">
        <f>IFERROR(IF(ログ!T241&lt;&gt;"",ログ!T241,""),"")</f>
        <v/>
      </c>
    </row>
    <row r="271" spans="2:13" ht="15" customHeight="1">
      <c r="B271" s="157" t="str">
        <f>IFERROR(IF(ログ!C242&lt;&gt;"",ログ!C242,""),"削除")</f>
        <v/>
      </c>
      <c r="C271" s="84" t="str">
        <f>IFERROR(IF(ログ!D242&lt;&gt;"",ログ!D242,""),"")</f>
        <v/>
      </c>
      <c r="D271" s="85"/>
      <c r="E271" s="85" t="str">
        <f>IFERROR(IF(ログ!B242&lt;&gt;"",ログ!B242,""),"")</f>
        <v/>
      </c>
      <c r="F271" s="376" t="str">
        <f>IFERROR(IF(ログ!E242&lt;&gt;"",ログ!E242,""),"")</f>
        <v/>
      </c>
      <c r="G271" s="351"/>
      <c r="H271" s="376" t="str">
        <f>IFERROR(IF(ログ!F242&lt;&gt;"",ログ!F242,""),"")</f>
        <v/>
      </c>
      <c r="I271" s="352"/>
      <c r="J271" s="65"/>
      <c r="K271" s="66" t="str">
        <f>IFERROR(IF(ログ!S241&lt;&gt;"",ログ!S241,""),"")</f>
        <v/>
      </c>
      <c r="L271" s="67"/>
      <c r="M271" s="68" t="str">
        <f>IFERROR(IF(ログ!T242&lt;&gt;"",ログ!T242,""),"")</f>
        <v/>
      </c>
    </row>
    <row r="272" spans="2:13" ht="15" customHeight="1">
      <c r="B272" s="157" t="str">
        <f>IFERROR(IF(ログ!C243&lt;&gt;"",ログ!C243,""),"削除")</f>
        <v/>
      </c>
      <c r="C272" s="84" t="str">
        <f>IFERROR(IF(ログ!D243&lt;&gt;"",ログ!D243,""),"")</f>
        <v/>
      </c>
      <c r="D272" s="85"/>
      <c r="E272" s="85" t="str">
        <f>IFERROR(IF(ログ!B243&lt;&gt;"",ログ!B243,""),"")</f>
        <v/>
      </c>
      <c r="F272" s="376" t="str">
        <f>IFERROR(IF(ログ!E243&lt;&gt;"",ログ!E243,""),"")</f>
        <v/>
      </c>
      <c r="G272" s="351"/>
      <c r="H272" s="376" t="str">
        <f>IFERROR(IF(ログ!F243&lt;&gt;"",ログ!F243,""),"")</f>
        <v/>
      </c>
      <c r="I272" s="352"/>
      <c r="J272" s="65"/>
      <c r="K272" s="66" t="str">
        <f>IFERROR(IF(ログ!S242&lt;&gt;"",ログ!S242,""),"")</f>
        <v/>
      </c>
      <c r="L272" s="67"/>
      <c r="M272" s="68" t="str">
        <f>IFERROR(IF(ログ!T243&lt;&gt;"",ログ!T243,""),"")</f>
        <v/>
      </c>
    </row>
    <row r="273" spans="2:13" ht="15" customHeight="1">
      <c r="B273" s="157" t="str">
        <f>IFERROR(IF(ログ!C244&lt;&gt;"",ログ!C244,""),"削除")</f>
        <v/>
      </c>
      <c r="C273" s="84" t="str">
        <f>IFERROR(IF(ログ!D244&lt;&gt;"",ログ!D244,""),"")</f>
        <v/>
      </c>
      <c r="D273" s="85"/>
      <c r="E273" s="85" t="str">
        <f>IFERROR(IF(ログ!B244&lt;&gt;"",ログ!B244,""),"")</f>
        <v/>
      </c>
      <c r="F273" s="376" t="str">
        <f>IFERROR(IF(ログ!E244&lt;&gt;"",ログ!E244,""),"")</f>
        <v/>
      </c>
      <c r="G273" s="351"/>
      <c r="H273" s="376" t="str">
        <f>IFERROR(IF(ログ!F244&lt;&gt;"",ログ!F244,""),"")</f>
        <v/>
      </c>
      <c r="I273" s="352"/>
      <c r="J273" s="65"/>
      <c r="K273" s="66" t="str">
        <f>IFERROR(IF(ログ!S243&lt;&gt;"",ログ!S243,""),"")</f>
        <v/>
      </c>
      <c r="L273" s="67"/>
      <c r="M273" s="68" t="str">
        <f>IFERROR(IF(ログ!T244&lt;&gt;"",ログ!T244,""),"")</f>
        <v/>
      </c>
    </row>
    <row r="274" spans="2:13" ht="15" customHeight="1">
      <c r="B274" s="157" t="str">
        <f>IFERROR(IF(ログ!C245&lt;&gt;"",ログ!C245,""),"削除")</f>
        <v/>
      </c>
      <c r="C274" s="84" t="str">
        <f>IFERROR(IF(ログ!D245&lt;&gt;"",ログ!D245,""),"")</f>
        <v/>
      </c>
      <c r="D274" s="85"/>
      <c r="E274" s="85" t="str">
        <f>IFERROR(IF(ログ!B245&lt;&gt;"",ログ!B245,""),"")</f>
        <v/>
      </c>
      <c r="F274" s="376" t="str">
        <f>IFERROR(IF(ログ!E245&lt;&gt;"",ログ!E245,""),"")</f>
        <v/>
      </c>
      <c r="G274" s="351"/>
      <c r="H274" s="376" t="str">
        <f>IFERROR(IF(ログ!F245&lt;&gt;"",ログ!F245,""),"")</f>
        <v/>
      </c>
      <c r="I274" s="352"/>
      <c r="J274" s="65"/>
      <c r="K274" s="66" t="str">
        <f>IFERROR(IF(ログ!S244&lt;&gt;"",ログ!S244,""),"")</f>
        <v/>
      </c>
      <c r="L274" s="67"/>
      <c r="M274" s="68" t="str">
        <f>IFERROR(IF(ログ!T245&lt;&gt;"",ログ!T245,""),"")</f>
        <v/>
      </c>
    </row>
    <row r="275" spans="2:13" ht="15" customHeight="1">
      <c r="B275" s="157" t="str">
        <f>IFERROR(IF(ログ!C246&lt;&gt;"",ログ!C246,""),"削除")</f>
        <v/>
      </c>
      <c r="C275" s="84" t="str">
        <f>IFERROR(IF(ログ!D246&lt;&gt;"",ログ!D246,""),"")</f>
        <v/>
      </c>
      <c r="D275" s="85"/>
      <c r="E275" s="85" t="str">
        <f>IFERROR(IF(ログ!B246&lt;&gt;"",ログ!B246,""),"")</f>
        <v/>
      </c>
      <c r="F275" s="376" t="str">
        <f>IFERROR(IF(ログ!E246&lt;&gt;"",ログ!E246,""),"")</f>
        <v/>
      </c>
      <c r="G275" s="351"/>
      <c r="H275" s="376" t="str">
        <f>IFERROR(IF(ログ!F246&lt;&gt;"",ログ!F246,""),"")</f>
        <v/>
      </c>
      <c r="I275" s="352"/>
      <c r="J275" s="65"/>
      <c r="K275" s="66" t="str">
        <f>IFERROR(IF(ログ!S245&lt;&gt;"",ログ!S245,""),"")</f>
        <v/>
      </c>
      <c r="L275" s="67"/>
      <c r="M275" s="68" t="str">
        <f>IFERROR(IF(ログ!T246&lt;&gt;"",ログ!T246,""),"")</f>
        <v/>
      </c>
    </row>
    <row r="276" spans="2:13" ht="15" customHeight="1">
      <c r="B276" s="156" t="str">
        <f>IFERROR(IF(ログ!C247&lt;&gt;"",ログ!C247,""),"削除")</f>
        <v/>
      </c>
      <c r="C276" s="88" t="str">
        <f>IFERROR(IF(ログ!D247&lt;&gt;"",ログ!D247,""),"")</f>
        <v/>
      </c>
      <c r="D276" s="86"/>
      <c r="E276" s="86" t="str">
        <f>IFERROR(IF(ログ!B247&lt;&gt;"",ログ!B247,""),"")</f>
        <v/>
      </c>
      <c r="F276" s="376" t="str">
        <f>IFERROR(IF(ログ!E247&lt;&gt;"",ログ!E247,""),"")</f>
        <v/>
      </c>
      <c r="G276" s="351"/>
      <c r="H276" s="376" t="str">
        <f>IFERROR(IF(ログ!F247&lt;&gt;"",ログ!F247,""),"")</f>
        <v/>
      </c>
      <c r="I276" s="352"/>
      <c r="J276" s="70"/>
      <c r="K276" s="71" t="str">
        <f>IFERROR(IF(ログ!S246&lt;&gt;"",ログ!S246,""),"")</f>
        <v/>
      </c>
      <c r="L276" s="72"/>
      <c r="M276" s="73" t="str">
        <f>IFERROR(IF(ログ!T247&lt;&gt;"",ログ!T247,""),"")</f>
        <v/>
      </c>
    </row>
    <row r="277" spans="2:13" ht="15" customHeight="1">
      <c r="B277" s="156" t="str">
        <f>IFERROR(IF(ログ!C248&lt;&gt;"",ログ!C248,""),"削除")</f>
        <v/>
      </c>
      <c r="C277" s="88" t="str">
        <f>IFERROR(IF(ログ!D248&lt;&gt;"",ログ!D248,""),"")</f>
        <v/>
      </c>
      <c r="D277" s="86"/>
      <c r="E277" s="86" t="str">
        <f>IFERROR(IF(ログ!B248&lt;&gt;"",ログ!B248,""),"")</f>
        <v/>
      </c>
      <c r="F277" s="376" t="str">
        <f>IFERROR(IF(ログ!E248&lt;&gt;"",ログ!E248,""),"")</f>
        <v/>
      </c>
      <c r="G277" s="351"/>
      <c r="H277" s="376" t="str">
        <f>IFERROR(IF(ログ!F248&lt;&gt;"",ログ!F248,""),"")</f>
        <v/>
      </c>
      <c r="I277" s="352"/>
      <c r="J277" s="70"/>
      <c r="K277" s="71" t="str">
        <f>IFERROR(IF(ログ!S247&lt;&gt;"",ログ!S247,""),"")</f>
        <v/>
      </c>
      <c r="L277" s="72"/>
      <c r="M277" s="73" t="str">
        <f>IFERROR(IF(ログ!T248&lt;&gt;"",ログ!T248,""),"")</f>
        <v/>
      </c>
    </row>
    <row r="278" spans="2:13" ht="15" customHeight="1">
      <c r="B278" s="158" t="str">
        <f>IFERROR(IF(ログ!C249&lt;&gt;"",ログ!C249,""),"削除")</f>
        <v/>
      </c>
      <c r="C278" s="89" t="str">
        <f>IFERROR(IF(ログ!D249&lt;&gt;"",ログ!D249,""),"")</f>
        <v/>
      </c>
      <c r="D278" s="87"/>
      <c r="E278" s="87" t="str">
        <f>IFERROR(IF(ログ!B249&lt;&gt;"",ログ!B249,""),"")</f>
        <v/>
      </c>
      <c r="F278" s="377" t="str">
        <f>IFERROR(IF(ログ!E249&lt;&gt;"",ログ!E249,""),"")</f>
        <v/>
      </c>
      <c r="G278" s="354"/>
      <c r="H278" s="377" t="str">
        <f>IFERROR(IF(ログ!F249&lt;&gt;"",ログ!F249,""),"")</f>
        <v/>
      </c>
      <c r="I278" s="355"/>
      <c r="J278" s="75"/>
      <c r="K278" s="76" t="str">
        <f>IFERROR(IF(ログ!S248&lt;&gt;"",ログ!S248,""),"")</f>
        <v/>
      </c>
      <c r="L278" s="77"/>
      <c r="M278" s="78" t="str">
        <f>IFERROR(IF(ログ!T249&lt;&gt;"",ログ!T249,""),"")</f>
        <v/>
      </c>
    </row>
    <row r="279" spans="2:13" ht="15" customHeight="1">
      <c r="B279" s="155" t="str">
        <f>IFERROR(IF(ログ!C250&lt;&gt;"",ログ!C250,""),"削除")</f>
        <v/>
      </c>
      <c r="C279" s="57" t="str">
        <f>IFERROR(IF(ログ!D250&lt;&gt;"",ログ!D250,""),"")</f>
        <v/>
      </c>
      <c r="D279" s="58"/>
      <c r="E279" s="58" t="str">
        <f>IFERROR(IF(ログ!B250&lt;&gt;"",ログ!B250,""),"")</f>
        <v/>
      </c>
      <c r="F279" s="364" t="str">
        <f>IFERROR(IF(ログ!E250&lt;&gt;"",ログ!E250,""),"")</f>
        <v/>
      </c>
      <c r="G279" s="362"/>
      <c r="H279" s="364" t="str">
        <f>IFERROR(IF(ログ!F250&lt;&gt;"",ログ!F250,""),"")</f>
        <v/>
      </c>
      <c r="I279" s="363"/>
      <c r="J279" s="59"/>
      <c r="K279" s="60" t="str">
        <f>IFERROR(IF(ログ!S249&lt;&gt;"",ログ!S249,""),"")</f>
        <v/>
      </c>
      <c r="L279" s="81"/>
      <c r="M279" s="62" t="str">
        <f>IFERROR(IF(ログ!T250&lt;&gt;"",ログ!T250,""),"")</f>
        <v/>
      </c>
    </row>
    <row r="280" spans="2:13" ht="15" customHeight="1">
      <c r="B280" s="157" t="str">
        <f>IFERROR(IF(ログ!C251&lt;&gt;"",ログ!C251,""),"削除")</f>
        <v/>
      </c>
      <c r="C280" s="84" t="str">
        <f>IFERROR(IF(ログ!D251&lt;&gt;"",ログ!D251,""),"")</f>
        <v/>
      </c>
      <c r="D280" s="85"/>
      <c r="E280" s="85" t="str">
        <f>IFERROR(IF(ログ!B251&lt;&gt;"",ログ!B251,""),"")</f>
        <v/>
      </c>
      <c r="F280" s="376" t="str">
        <f>IFERROR(IF(ログ!E251&lt;&gt;"",ログ!E251,""),"")</f>
        <v/>
      </c>
      <c r="G280" s="351"/>
      <c r="H280" s="376" t="str">
        <f>IFERROR(IF(ログ!F251&lt;&gt;"",ログ!F251,""),"")</f>
        <v/>
      </c>
      <c r="I280" s="352"/>
      <c r="J280" s="65"/>
      <c r="K280" s="66" t="str">
        <f>IFERROR(IF(ログ!S250&lt;&gt;"",ログ!S250,""),"")</f>
        <v/>
      </c>
      <c r="L280" s="67"/>
      <c r="M280" s="68" t="str">
        <f>IFERROR(IF(ログ!T251&lt;&gt;"",ログ!T251,""),"")</f>
        <v/>
      </c>
    </row>
    <row r="281" spans="2:13" ht="15" customHeight="1">
      <c r="B281" s="157" t="str">
        <f>IFERROR(IF(ログ!C252&lt;&gt;"",ログ!C252,""),"削除")</f>
        <v/>
      </c>
      <c r="C281" s="84" t="str">
        <f>IFERROR(IF(ログ!D252&lt;&gt;"",ログ!D252,""),"")</f>
        <v/>
      </c>
      <c r="D281" s="85"/>
      <c r="E281" s="85" t="str">
        <f>IFERROR(IF(ログ!B252&lt;&gt;"",ログ!B252,""),"")</f>
        <v/>
      </c>
      <c r="F281" s="376" t="str">
        <f>IFERROR(IF(ログ!E252&lt;&gt;"",ログ!E252,""),"")</f>
        <v/>
      </c>
      <c r="G281" s="351"/>
      <c r="H281" s="376" t="str">
        <f>IFERROR(IF(ログ!F252&lt;&gt;"",ログ!F252,""),"")</f>
        <v/>
      </c>
      <c r="I281" s="352"/>
      <c r="J281" s="65"/>
      <c r="K281" s="66" t="str">
        <f>IFERROR(IF(ログ!S251&lt;&gt;"",ログ!S251,""),"")</f>
        <v/>
      </c>
      <c r="L281" s="67"/>
      <c r="M281" s="68" t="str">
        <f>IFERROR(IF(ログ!T252&lt;&gt;"",ログ!T252,""),"")</f>
        <v/>
      </c>
    </row>
    <row r="282" spans="2:13" ht="15" customHeight="1">
      <c r="B282" s="157" t="str">
        <f>IFERROR(IF(ログ!C253&lt;&gt;"",ログ!C253,""),"削除")</f>
        <v/>
      </c>
      <c r="C282" s="84" t="str">
        <f>IFERROR(IF(ログ!D253&lt;&gt;"",ログ!D253,""),"")</f>
        <v/>
      </c>
      <c r="D282" s="85"/>
      <c r="E282" s="85" t="str">
        <f>IFERROR(IF(ログ!B253&lt;&gt;"",ログ!B253,""),"")</f>
        <v/>
      </c>
      <c r="F282" s="376" t="str">
        <f>IFERROR(IF(ログ!E253&lt;&gt;"",ログ!E253,""),"")</f>
        <v/>
      </c>
      <c r="G282" s="351"/>
      <c r="H282" s="376" t="str">
        <f>IFERROR(IF(ログ!F253&lt;&gt;"",ログ!F253,""),"")</f>
        <v/>
      </c>
      <c r="I282" s="352"/>
      <c r="J282" s="65"/>
      <c r="K282" s="66" t="str">
        <f>IFERROR(IF(ログ!S252&lt;&gt;"",ログ!S252,""),"")</f>
        <v/>
      </c>
      <c r="L282" s="67"/>
      <c r="M282" s="68" t="str">
        <f>IFERROR(IF(ログ!T253&lt;&gt;"",ログ!T253,""),"")</f>
        <v/>
      </c>
    </row>
    <row r="283" spans="2:13" ht="15" customHeight="1">
      <c r="B283" s="157" t="str">
        <f>IFERROR(IF(ログ!C254&lt;&gt;"",ログ!C254,""),"削除")</f>
        <v/>
      </c>
      <c r="C283" s="84" t="str">
        <f>IFERROR(IF(ログ!D254&lt;&gt;"",ログ!D254,""),"")</f>
        <v/>
      </c>
      <c r="D283" s="85"/>
      <c r="E283" s="85" t="str">
        <f>IFERROR(IF(ログ!B254&lt;&gt;"",ログ!B254,""),"")</f>
        <v/>
      </c>
      <c r="F283" s="376" t="str">
        <f>IFERROR(IF(ログ!E254&lt;&gt;"",ログ!E254,""),"")</f>
        <v/>
      </c>
      <c r="G283" s="351"/>
      <c r="H283" s="376" t="str">
        <f>IFERROR(IF(ログ!F254&lt;&gt;"",ログ!F254,""),"")</f>
        <v/>
      </c>
      <c r="I283" s="352"/>
      <c r="J283" s="65"/>
      <c r="K283" s="66" t="str">
        <f>IFERROR(IF(ログ!S253&lt;&gt;"",ログ!S253,""),"")</f>
        <v/>
      </c>
      <c r="L283" s="67"/>
      <c r="M283" s="68" t="str">
        <f>IFERROR(IF(ログ!T254&lt;&gt;"",ログ!T254,""),"")</f>
        <v/>
      </c>
    </row>
    <row r="284" spans="2:13" ht="15" customHeight="1">
      <c r="B284" s="157" t="str">
        <f>IFERROR(IF(ログ!C255&lt;&gt;"",ログ!C255,""),"削除")</f>
        <v/>
      </c>
      <c r="C284" s="84" t="str">
        <f>IFERROR(IF(ログ!D255&lt;&gt;"",ログ!D255,""),"")</f>
        <v/>
      </c>
      <c r="D284" s="85"/>
      <c r="E284" s="85" t="str">
        <f>IFERROR(IF(ログ!B255&lt;&gt;"",ログ!B255,""),"")</f>
        <v/>
      </c>
      <c r="F284" s="376" t="str">
        <f>IFERROR(IF(ログ!E255&lt;&gt;"",ログ!E255,""),"")</f>
        <v/>
      </c>
      <c r="G284" s="351"/>
      <c r="H284" s="376" t="str">
        <f>IFERROR(IF(ログ!F255&lt;&gt;"",ログ!F255,""),"")</f>
        <v/>
      </c>
      <c r="I284" s="352"/>
      <c r="J284" s="65"/>
      <c r="K284" s="66" t="str">
        <f>IFERROR(IF(ログ!S254&lt;&gt;"",ログ!S254,""),"")</f>
        <v/>
      </c>
      <c r="L284" s="67"/>
      <c r="M284" s="68" t="str">
        <f>IFERROR(IF(ログ!T255&lt;&gt;"",ログ!T255,""),"")</f>
        <v/>
      </c>
    </row>
    <row r="285" spans="2:13" ht="15" customHeight="1">
      <c r="B285" s="157" t="str">
        <f>IFERROR(IF(ログ!C256&lt;&gt;"",ログ!C256,""),"削除")</f>
        <v/>
      </c>
      <c r="C285" s="84" t="str">
        <f>IFERROR(IF(ログ!D256&lt;&gt;"",ログ!D256,""),"")</f>
        <v/>
      </c>
      <c r="D285" s="85"/>
      <c r="E285" s="85" t="str">
        <f>IFERROR(IF(ログ!B256&lt;&gt;"",ログ!B256,""),"")</f>
        <v/>
      </c>
      <c r="F285" s="376" t="str">
        <f>IFERROR(IF(ログ!E256&lt;&gt;"",ログ!E256,""),"")</f>
        <v/>
      </c>
      <c r="G285" s="351"/>
      <c r="H285" s="376" t="str">
        <f>IFERROR(IF(ログ!F256&lt;&gt;"",ログ!F256,""),"")</f>
        <v/>
      </c>
      <c r="I285" s="352"/>
      <c r="J285" s="65"/>
      <c r="K285" s="66" t="str">
        <f>IFERROR(IF(ログ!S255&lt;&gt;"",ログ!S255,""),"")</f>
        <v/>
      </c>
      <c r="L285" s="67"/>
      <c r="M285" s="68" t="str">
        <f>IFERROR(IF(ログ!T256&lt;&gt;"",ログ!T256,""),"")</f>
        <v/>
      </c>
    </row>
    <row r="286" spans="2:13" ht="15" customHeight="1">
      <c r="B286" s="156" t="str">
        <f>IFERROR(IF(ログ!C257&lt;&gt;"",ログ!C257,""),"削除")</f>
        <v/>
      </c>
      <c r="C286" s="88" t="str">
        <f>IFERROR(IF(ログ!D257&lt;&gt;"",ログ!D257,""),"")</f>
        <v/>
      </c>
      <c r="D286" s="86"/>
      <c r="E286" s="86" t="str">
        <f>IFERROR(IF(ログ!B257&lt;&gt;"",ログ!B257,""),"")</f>
        <v/>
      </c>
      <c r="F286" s="376" t="str">
        <f>IFERROR(IF(ログ!E257&lt;&gt;"",ログ!E257,""),"")</f>
        <v/>
      </c>
      <c r="G286" s="351"/>
      <c r="H286" s="376" t="str">
        <f>IFERROR(IF(ログ!F257&lt;&gt;"",ログ!F257,""),"")</f>
        <v/>
      </c>
      <c r="I286" s="352"/>
      <c r="J286" s="70"/>
      <c r="K286" s="71" t="str">
        <f>IFERROR(IF(ログ!S256&lt;&gt;"",ログ!S256,""),"")</f>
        <v/>
      </c>
      <c r="L286" s="72"/>
      <c r="M286" s="73" t="str">
        <f>IFERROR(IF(ログ!T257&lt;&gt;"",ログ!T257,""),"")</f>
        <v/>
      </c>
    </row>
    <row r="287" spans="2:13" ht="15" customHeight="1">
      <c r="B287" s="156" t="str">
        <f>IFERROR(IF(ログ!C258&lt;&gt;"",ログ!C258,""),"削除")</f>
        <v/>
      </c>
      <c r="C287" s="88" t="str">
        <f>IFERROR(IF(ログ!D258&lt;&gt;"",ログ!D258,""),"")</f>
        <v/>
      </c>
      <c r="D287" s="86"/>
      <c r="E287" s="86" t="str">
        <f>IFERROR(IF(ログ!B258&lt;&gt;"",ログ!B258,""),"")</f>
        <v/>
      </c>
      <c r="F287" s="376" t="str">
        <f>IFERROR(IF(ログ!E258&lt;&gt;"",ログ!E258,""),"")</f>
        <v/>
      </c>
      <c r="G287" s="351"/>
      <c r="H287" s="376" t="str">
        <f>IFERROR(IF(ログ!F258&lt;&gt;"",ログ!F258,""),"")</f>
        <v/>
      </c>
      <c r="I287" s="352"/>
      <c r="J287" s="70"/>
      <c r="K287" s="71" t="str">
        <f>IFERROR(IF(ログ!S257&lt;&gt;"",ログ!S257,""),"")</f>
        <v/>
      </c>
      <c r="L287" s="72"/>
      <c r="M287" s="73" t="str">
        <f>IFERROR(IF(ログ!T258&lt;&gt;"",ログ!T258,""),"")</f>
        <v/>
      </c>
    </row>
    <row r="288" spans="2:13" ht="15" customHeight="1">
      <c r="B288" s="158" t="str">
        <f>IFERROR(IF(ログ!C259&lt;&gt;"",ログ!C259,""),"削除")</f>
        <v/>
      </c>
      <c r="C288" s="89" t="str">
        <f>IFERROR(IF(ログ!D259&lt;&gt;"",ログ!D259,""),"")</f>
        <v/>
      </c>
      <c r="D288" s="87"/>
      <c r="E288" s="87" t="str">
        <f>IFERROR(IF(ログ!B259&lt;&gt;"",ログ!B259,""),"")</f>
        <v/>
      </c>
      <c r="F288" s="377" t="str">
        <f>IFERROR(IF(ログ!E259&lt;&gt;"",ログ!E259,""),"")</f>
        <v/>
      </c>
      <c r="G288" s="354"/>
      <c r="H288" s="377" t="str">
        <f>IFERROR(IF(ログ!F259&lt;&gt;"",ログ!F259,""),"")</f>
        <v/>
      </c>
      <c r="I288" s="355"/>
      <c r="J288" s="75"/>
      <c r="K288" s="76" t="str">
        <f>IFERROR(IF(ログ!S258&lt;&gt;"",ログ!S258,""),"")</f>
        <v/>
      </c>
      <c r="L288" s="77"/>
      <c r="M288" s="78" t="str">
        <f>IFERROR(IF(ログ!T259&lt;&gt;"",ログ!T259,""),"")</f>
        <v/>
      </c>
    </row>
    <row r="289" spans="2:13" ht="19.5" customHeight="1">
      <c r="B289" s="356" t="s">
        <v>99</v>
      </c>
      <c r="C289" s="357"/>
      <c r="D289" s="36"/>
      <c r="E289" s="37"/>
      <c r="F289" s="358"/>
      <c r="G289" s="359"/>
      <c r="H289" s="356" t="s">
        <v>99</v>
      </c>
      <c r="I289" s="360"/>
      <c r="J289" s="38"/>
      <c r="K289" s="39">
        <f>SUMIF((K239:K288),"&lt;&gt;#REF!")</f>
        <v>0</v>
      </c>
      <c r="L289" s="11">
        <f>+K289+L231</f>
        <v>0</v>
      </c>
      <c r="M289" s="40"/>
    </row>
    <row r="290" spans="2:13" ht="19.5" customHeight="1">
      <c r="B290" s="10"/>
      <c r="C290" s="10"/>
      <c r="D290" s="11"/>
      <c r="E290" s="12"/>
      <c r="F290" s="12"/>
      <c r="G290" s="13"/>
      <c r="H290" s="10"/>
      <c r="I290" s="14"/>
      <c r="J290" s="11"/>
      <c r="K290" s="15"/>
      <c r="L290" s="11"/>
    </row>
    <row r="291" spans="2:13" ht="19.5" customHeight="1">
      <c r="B291" s="10"/>
      <c r="C291" s="10"/>
      <c r="D291" s="11"/>
      <c r="E291" s="12"/>
      <c r="F291" s="12"/>
      <c r="G291" s="13"/>
      <c r="H291" s="10"/>
      <c r="I291" s="14"/>
      <c r="J291" s="11"/>
      <c r="K291" s="15"/>
      <c r="L291" s="11"/>
    </row>
    <row r="292" spans="2:13" ht="20.25" customHeight="1">
      <c r="B292" s="373" t="s">
        <v>76</v>
      </c>
      <c r="C292" s="373"/>
      <c r="D292" s="373"/>
      <c r="E292" s="373"/>
      <c r="G292" s="374" t="s">
        <v>77</v>
      </c>
      <c r="H292" s="374"/>
      <c r="I292" s="151" t="str">
        <f>$I$2</f>
        <v>2026</v>
      </c>
      <c r="J292" s="375" t="s">
        <v>121</v>
      </c>
      <c r="K292" s="375"/>
      <c r="L292" s="375"/>
      <c r="M292" s="18" t="s">
        <v>78</v>
      </c>
    </row>
    <row r="293" spans="2:13" ht="18" customHeight="1">
      <c r="B293" s="365" t="s">
        <v>79</v>
      </c>
      <c r="C293" s="365"/>
      <c r="E293" s="41">
        <f>ログ!$N$2</f>
        <v>0</v>
      </c>
      <c r="F293" s="20" t="s">
        <v>80</v>
      </c>
      <c r="G293" s="366" t="s">
        <v>81</v>
      </c>
      <c r="H293" s="366"/>
      <c r="I293" s="22" t="s">
        <v>82</v>
      </c>
      <c r="J293" s="367" t="s">
        <v>83</v>
      </c>
      <c r="K293" s="365"/>
      <c r="L293" s="365"/>
      <c r="M293" s="21" t="s">
        <v>117</v>
      </c>
    </row>
    <row r="294" spans="2:13" ht="3" customHeight="1">
      <c r="B294" s="19"/>
      <c r="C294" s="19"/>
      <c r="G294" s="16" t="s">
        <v>84</v>
      </c>
      <c r="J294" s="18"/>
      <c r="K294" s="19"/>
      <c r="L294" s="19"/>
    </row>
    <row r="295" spans="2:13" ht="15" customHeight="1">
      <c r="B295" s="23" t="s">
        <v>85</v>
      </c>
      <c r="C295" s="24"/>
      <c r="D295" s="25"/>
      <c r="E295" s="26" t="s">
        <v>86</v>
      </c>
      <c r="F295" s="368" t="s">
        <v>87</v>
      </c>
      <c r="G295" s="369"/>
      <c r="H295" s="369"/>
      <c r="I295" s="370"/>
      <c r="J295" s="27" t="s">
        <v>88</v>
      </c>
      <c r="K295" s="28" t="s">
        <v>89</v>
      </c>
      <c r="L295" s="27" t="s">
        <v>90</v>
      </c>
      <c r="M295" s="29" t="s">
        <v>91</v>
      </c>
    </row>
    <row r="296" spans="2:13" ht="15" customHeight="1">
      <c r="B296" s="30" t="s">
        <v>92</v>
      </c>
      <c r="C296" s="31"/>
      <c r="D296" s="11"/>
      <c r="E296" s="19" t="s">
        <v>93</v>
      </c>
      <c r="F296" s="371" t="s">
        <v>94</v>
      </c>
      <c r="G296" s="372"/>
      <c r="H296" s="371" t="s">
        <v>95</v>
      </c>
      <c r="I296" s="371"/>
      <c r="J296" s="32" t="s">
        <v>96</v>
      </c>
      <c r="K296" s="33" t="s">
        <v>7</v>
      </c>
      <c r="L296" s="34" t="s">
        <v>97</v>
      </c>
      <c r="M296" s="35" t="s">
        <v>98</v>
      </c>
    </row>
    <row r="297" spans="2:13" ht="15" customHeight="1">
      <c r="B297" s="155" t="str">
        <f>IFERROR(IF(ログ!C260&lt;&gt;"",ログ!C260,""),"削除")</f>
        <v/>
      </c>
      <c r="C297" s="57" t="str">
        <f>IFERROR(IF(ログ!D260&lt;&gt;"",ログ!D260,""),"")</f>
        <v/>
      </c>
      <c r="D297" s="58"/>
      <c r="E297" s="58" t="str">
        <f>IFERROR(IF(ログ!B260&lt;&gt;"",ログ!B260,""),"")</f>
        <v/>
      </c>
      <c r="F297" s="364" t="str">
        <f>IFERROR(IF(ログ!E260&lt;&gt;"",ログ!E260,""),"")</f>
        <v/>
      </c>
      <c r="G297" s="362"/>
      <c r="H297" s="364" t="str">
        <f>IFERROR(IF(ログ!F260&lt;&gt;"",ログ!F260,""),"")</f>
        <v/>
      </c>
      <c r="I297" s="362"/>
      <c r="J297" s="59"/>
      <c r="K297" s="60" t="str">
        <f>IFERROR(IF(ログ!S259&lt;&gt;"",ログ!S259,""),"")</f>
        <v/>
      </c>
      <c r="L297" s="61" t="str">
        <f>IFERROR(IF(ログ!C260&lt;&gt;"",ログ!$O$3,""),"")</f>
        <v/>
      </c>
      <c r="M297" s="62" t="str">
        <f>IFERROR(IF(ログ!T260&lt;&gt;"",ログ!T260,""),"")</f>
        <v/>
      </c>
    </row>
    <row r="298" spans="2:13" ht="15" customHeight="1">
      <c r="B298" s="157" t="str">
        <f>IFERROR(IF(ログ!C261&lt;&gt;"",ログ!C261,""),"削除")</f>
        <v/>
      </c>
      <c r="C298" s="63" t="str">
        <f>IFERROR(IF(ログ!D261&lt;&gt;"",ログ!D261,""),"")</f>
        <v/>
      </c>
      <c r="D298" s="64"/>
      <c r="E298" s="64" t="str">
        <f>IFERROR(IF(ログ!B261&lt;&gt;"",ログ!B261,""),"")</f>
        <v/>
      </c>
      <c r="F298" s="350" t="str">
        <f>IFERROR(IF(ログ!E261&lt;&gt;"",ログ!E261,""),"")</f>
        <v/>
      </c>
      <c r="G298" s="351"/>
      <c r="H298" s="350" t="str">
        <f>IFERROR(IF(ログ!F261&lt;&gt;"",ログ!F261,""),"")</f>
        <v/>
      </c>
      <c r="I298" s="351"/>
      <c r="J298" s="65"/>
      <c r="K298" s="66" t="str">
        <f>IFERROR(IF(ログ!S260&lt;&gt;"",ログ!S260,""),"")</f>
        <v/>
      </c>
      <c r="L298" s="67"/>
      <c r="M298" s="68" t="str">
        <f>IFERROR(IF(ログ!T261&lt;&gt;"",ログ!T261,""),"")</f>
        <v/>
      </c>
    </row>
    <row r="299" spans="2:13" ht="15" customHeight="1">
      <c r="B299" s="157" t="str">
        <f>IFERROR(IF(ログ!C262&lt;&gt;"",ログ!C262,""),"削除")</f>
        <v/>
      </c>
      <c r="C299" s="63" t="str">
        <f>IFERROR(IF(ログ!D262&lt;&gt;"",ログ!D262,""),"")</f>
        <v/>
      </c>
      <c r="D299" s="64"/>
      <c r="E299" s="64" t="str">
        <f>IFERROR(IF(ログ!B262&lt;&gt;"",ログ!B262,""),"")</f>
        <v/>
      </c>
      <c r="F299" s="350" t="str">
        <f>IFERROR(IF(ログ!E262&lt;&gt;"",ログ!E262,""),"")</f>
        <v/>
      </c>
      <c r="G299" s="351"/>
      <c r="H299" s="350" t="str">
        <f>IFERROR(IF(ログ!F262&lt;&gt;"",ログ!F262,""),"")</f>
        <v/>
      </c>
      <c r="I299" s="351"/>
      <c r="J299" s="65"/>
      <c r="K299" s="66" t="str">
        <f>IFERROR(IF(ログ!S261&lt;&gt;"",ログ!S261,""),"")</f>
        <v/>
      </c>
      <c r="L299" s="67"/>
      <c r="M299" s="68" t="str">
        <f>IFERROR(IF(ログ!T262&lt;&gt;"",ログ!T262,""),"")</f>
        <v/>
      </c>
    </row>
    <row r="300" spans="2:13" ht="15" customHeight="1">
      <c r="B300" s="157" t="str">
        <f>IFERROR(IF(ログ!C263&lt;&gt;"",ログ!C263,""),"削除")</f>
        <v/>
      </c>
      <c r="C300" s="63" t="str">
        <f>IFERROR(IF(ログ!D263&lt;&gt;"",ログ!D263,""),"")</f>
        <v/>
      </c>
      <c r="D300" s="64"/>
      <c r="E300" s="64" t="str">
        <f>IFERROR(IF(ログ!B263&lt;&gt;"",ログ!B263,""),"")</f>
        <v/>
      </c>
      <c r="F300" s="350" t="str">
        <f>IFERROR(IF(ログ!E263&lt;&gt;"",ログ!E263,""),"")</f>
        <v/>
      </c>
      <c r="G300" s="351"/>
      <c r="H300" s="350" t="str">
        <f>IFERROR(IF(ログ!F263&lt;&gt;"",ログ!F263,""),"")</f>
        <v/>
      </c>
      <c r="I300" s="351"/>
      <c r="J300" s="65"/>
      <c r="K300" s="66" t="str">
        <f>IFERROR(IF(ログ!S262&lt;&gt;"",ログ!S262,""),"")</f>
        <v/>
      </c>
      <c r="L300" s="67"/>
      <c r="M300" s="68" t="str">
        <f>IFERROR(IF(ログ!T263&lt;&gt;"",ログ!T263,""),"")</f>
        <v/>
      </c>
    </row>
    <row r="301" spans="2:13" ht="15" customHeight="1">
      <c r="B301" s="157" t="str">
        <f>IFERROR(IF(ログ!C264&lt;&gt;"",ログ!C264,""),"削除")</f>
        <v/>
      </c>
      <c r="C301" s="63" t="str">
        <f>IFERROR(IF(ログ!D264&lt;&gt;"",ログ!D264,""),"")</f>
        <v/>
      </c>
      <c r="D301" s="64"/>
      <c r="E301" s="64" t="str">
        <f>IFERROR(IF(ログ!B264&lt;&gt;"",ログ!B264,""),"")</f>
        <v/>
      </c>
      <c r="F301" s="350" t="str">
        <f>IFERROR(IF(ログ!E264&lt;&gt;"",ログ!E264,""),"")</f>
        <v/>
      </c>
      <c r="G301" s="351"/>
      <c r="H301" s="350" t="str">
        <f>IFERROR(IF(ログ!F264&lt;&gt;"",ログ!F264,""),"")</f>
        <v/>
      </c>
      <c r="I301" s="351"/>
      <c r="J301" s="65"/>
      <c r="K301" s="66" t="str">
        <f>IFERROR(IF(ログ!S263&lt;&gt;"",ログ!S263,""),"")</f>
        <v/>
      </c>
      <c r="L301" s="67"/>
      <c r="M301" s="68" t="str">
        <f>IFERROR(IF(ログ!T264&lt;&gt;"",ログ!T264,""),"")</f>
        <v/>
      </c>
    </row>
    <row r="302" spans="2:13" ht="15" customHeight="1">
      <c r="B302" s="157" t="str">
        <f>IFERROR(IF(ログ!C265&lt;&gt;"",ログ!C265,""),"削除")</f>
        <v/>
      </c>
      <c r="C302" s="63" t="str">
        <f>IFERROR(IF(ログ!D265&lt;&gt;"",ログ!D265,""),"")</f>
        <v/>
      </c>
      <c r="D302" s="64"/>
      <c r="E302" s="64" t="str">
        <f>IFERROR(IF(ログ!B265&lt;&gt;"",ログ!B265,""),"")</f>
        <v/>
      </c>
      <c r="F302" s="350" t="str">
        <f>IFERROR(IF(ログ!E265&lt;&gt;"",ログ!E265,""),"")</f>
        <v/>
      </c>
      <c r="G302" s="351"/>
      <c r="H302" s="350" t="str">
        <f>IFERROR(IF(ログ!F265&lt;&gt;"",ログ!F265,""),"")</f>
        <v/>
      </c>
      <c r="I302" s="351"/>
      <c r="J302" s="65"/>
      <c r="K302" s="66" t="str">
        <f>IFERROR(IF(ログ!S264&lt;&gt;"",ログ!S264,""),"")</f>
        <v/>
      </c>
      <c r="L302" s="67"/>
      <c r="M302" s="68" t="str">
        <f>IFERROR(IF(ログ!T265&lt;&gt;"",ログ!T265,""),"")</f>
        <v/>
      </c>
    </row>
    <row r="303" spans="2:13" ht="15" customHeight="1">
      <c r="B303" s="157" t="str">
        <f>IFERROR(IF(ログ!C266&lt;&gt;"",ログ!C266,""),"削除")</f>
        <v/>
      </c>
      <c r="C303" s="63" t="str">
        <f>IFERROR(IF(ログ!D266&lt;&gt;"",ログ!D266,""),"")</f>
        <v/>
      </c>
      <c r="D303" s="64"/>
      <c r="E303" s="64" t="str">
        <f>IFERROR(IF(ログ!B266&lt;&gt;"",ログ!B266,""),"")</f>
        <v/>
      </c>
      <c r="F303" s="350" t="str">
        <f>IFERROR(IF(ログ!E266&lt;&gt;"",ログ!E266,""),"")</f>
        <v/>
      </c>
      <c r="G303" s="351"/>
      <c r="H303" s="350" t="str">
        <f>IFERROR(IF(ログ!F266&lt;&gt;"",ログ!F266,""),"")</f>
        <v/>
      </c>
      <c r="I303" s="351"/>
      <c r="J303" s="65"/>
      <c r="K303" s="66" t="str">
        <f>IFERROR(IF(ログ!S265&lt;&gt;"",ログ!S265,""),"")</f>
        <v/>
      </c>
      <c r="L303" s="67"/>
      <c r="M303" s="68" t="str">
        <f>IFERROR(IF(ログ!T266&lt;&gt;"",ログ!T266,""),"")</f>
        <v/>
      </c>
    </row>
    <row r="304" spans="2:13" ht="15" customHeight="1">
      <c r="B304" s="156" t="str">
        <f>IFERROR(IF(ログ!C267&lt;&gt;"",ログ!C267,""),"削除")</f>
        <v/>
      </c>
      <c r="C304" s="63" t="str">
        <f>IFERROR(IF(ログ!D267&lt;&gt;"",ログ!D267,""),"")</f>
        <v/>
      </c>
      <c r="D304" s="69"/>
      <c r="E304" s="69" t="str">
        <f>IFERROR(IF(ログ!B267&lt;&gt;"",ログ!B267,""),"")</f>
        <v/>
      </c>
      <c r="F304" s="350" t="str">
        <f>IFERROR(IF(ログ!E267&lt;&gt;"",ログ!E267,""),"")</f>
        <v/>
      </c>
      <c r="G304" s="351"/>
      <c r="H304" s="350" t="str">
        <f>IFERROR(IF(ログ!F267&lt;&gt;"",ログ!F267,""),"")</f>
        <v/>
      </c>
      <c r="I304" s="351"/>
      <c r="J304" s="70"/>
      <c r="K304" s="71" t="str">
        <f>IFERROR(IF(ログ!S266&lt;&gt;"",ログ!S266,""),"")</f>
        <v/>
      </c>
      <c r="L304" s="72"/>
      <c r="M304" s="73" t="str">
        <f>IFERROR(IF(ログ!T267&lt;&gt;"",ログ!T267,""),"")</f>
        <v/>
      </c>
    </row>
    <row r="305" spans="2:13" ht="15" customHeight="1">
      <c r="B305" s="156" t="str">
        <f>IFERROR(IF(ログ!C268&lt;&gt;"",ログ!C268,""),"削除")</f>
        <v/>
      </c>
      <c r="C305" s="63" t="str">
        <f>IFERROR(IF(ログ!D268&lt;&gt;"",ログ!D268,""),"")</f>
        <v/>
      </c>
      <c r="D305" s="69"/>
      <c r="E305" s="69" t="str">
        <f>IFERROR(IF(ログ!B268&lt;&gt;"",ログ!B268,""),"")</f>
        <v/>
      </c>
      <c r="F305" s="350" t="str">
        <f>IFERROR(IF(ログ!E268&lt;&gt;"",ログ!E268,""),"")</f>
        <v/>
      </c>
      <c r="G305" s="351"/>
      <c r="H305" s="350" t="str">
        <f>IFERROR(IF(ログ!F268&lt;&gt;"",ログ!F268,""),"")</f>
        <v/>
      </c>
      <c r="I305" s="351"/>
      <c r="J305" s="70"/>
      <c r="K305" s="71" t="str">
        <f>IFERROR(IF(ログ!S267&lt;&gt;"",ログ!S267,""),"")</f>
        <v/>
      </c>
      <c r="L305" s="72"/>
      <c r="M305" s="73" t="str">
        <f>IFERROR(IF(ログ!T268&lt;&gt;"",ログ!T268,""),"")</f>
        <v/>
      </c>
    </row>
    <row r="306" spans="2:13" ht="15" customHeight="1">
      <c r="B306" s="158" t="str">
        <f>IFERROR(IF(ログ!C269&lt;&gt;"",ログ!C269,""),"削除")</f>
        <v/>
      </c>
      <c r="C306" s="63" t="str">
        <f>IFERROR(IF(ログ!D269&lt;&gt;"",ログ!D269,""),"")</f>
        <v/>
      </c>
      <c r="D306" s="74"/>
      <c r="E306" s="74" t="str">
        <f>IFERROR(IF(ログ!B269&lt;&gt;"",ログ!B269,""),"")</f>
        <v/>
      </c>
      <c r="F306" s="350" t="str">
        <f>IFERROR(IF(ログ!E269&lt;&gt;"",ログ!E269,""),"")</f>
        <v/>
      </c>
      <c r="G306" s="351"/>
      <c r="H306" s="350" t="str">
        <f>IFERROR(IF(ログ!F269&lt;&gt;"",ログ!F269,""),"")</f>
        <v/>
      </c>
      <c r="I306" s="351"/>
      <c r="J306" s="75"/>
      <c r="K306" s="76" t="str">
        <f>IFERROR(IF(ログ!S268&lt;&gt;"",ログ!S268,""),"")</f>
        <v/>
      </c>
      <c r="L306" s="77"/>
      <c r="M306" s="78" t="str">
        <f>IFERROR(IF(ログ!T269&lt;&gt;"",ログ!T269,""),"")</f>
        <v/>
      </c>
    </row>
    <row r="307" spans="2:13" ht="15" customHeight="1">
      <c r="B307" s="155" t="str">
        <f>IFERROR(IF(ログ!C270&lt;&gt;"",ログ!C270,""),"削除")</f>
        <v/>
      </c>
      <c r="C307" s="79" t="str">
        <f>IFERROR(IF(ログ!D270&lt;&gt;"",ログ!D270,""),"")</f>
        <v/>
      </c>
      <c r="D307" s="80"/>
      <c r="E307" s="80" t="str">
        <f>IFERROR(IF(ログ!B270&lt;&gt;"",ログ!B270,""),"")</f>
        <v/>
      </c>
      <c r="F307" s="361" t="str">
        <f>IFERROR(IF(ログ!E270&lt;&gt;"",ログ!E270,""),"")</f>
        <v/>
      </c>
      <c r="G307" s="362"/>
      <c r="H307" s="361" t="str">
        <f>IFERROR(IF(ログ!F270&lt;&gt;"",ログ!F270,""),"")</f>
        <v/>
      </c>
      <c r="I307" s="362"/>
      <c r="J307" s="59"/>
      <c r="K307" s="60" t="str">
        <f>IFERROR(IF(ログ!S269&lt;&gt;"",ログ!S269,""),"")</f>
        <v/>
      </c>
      <c r="L307" s="81"/>
      <c r="M307" s="62" t="str">
        <f>IFERROR(IF(ログ!T270&lt;&gt;"",ログ!T270,""),"")</f>
        <v/>
      </c>
    </row>
    <row r="308" spans="2:13" ht="15" customHeight="1">
      <c r="B308" s="157" t="str">
        <f>IFERROR(IF(ログ!C271&lt;&gt;"",ログ!C271,""),"削除")</f>
        <v/>
      </c>
      <c r="C308" s="63" t="str">
        <f>IFERROR(IF(ログ!D271&lt;&gt;"",ログ!D271,""),"")</f>
        <v/>
      </c>
      <c r="D308" s="64"/>
      <c r="E308" s="64" t="str">
        <f>IFERROR(IF(ログ!B271&lt;&gt;"",ログ!B271,""),"")</f>
        <v/>
      </c>
      <c r="F308" s="350" t="str">
        <f>IFERROR(IF(ログ!E271&lt;&gt;"",ログ!E271,""),"")</f>
        <v/>
      </c>
      <c r="G308" s="351"/>
      <c r="H308" s="350" t="str">
        <f>IFERROR(IF(ログ!F271&lt;&gt;"",ログ!F271,""),"")</f>
        <v/>
      </c>
      <c r="I308" s="351"/>
      <c r="J308" s="65"/>
      <c r="K308" s="66" t="str">
        <f>IFERROR(IF(ログ!S270&lt;&gt;"",ログ!S270,""),"")</f>
        <v/>
      </c>
      <c r="L308" s="67"/>
      <c r="M308" s="68" t="str">
        <f>IFERROR(IF(ログ!T271&lt;&gt;"",ログ!T271,""),"")</f>
        <v/>
      </c>
    </row>
    <row r="309" spans="2:13" ht="15" customHeight="1">
      <c r="B309" s="157" t="str">
        <f>IFERROR(IF(ログ!C272&lt;&gt;"",ログ!C272,""),"削除")</f>
        <v/>
      </c>
      <c r="C309" s="63" t="str">
        <f>IFERROR(IF(ログ!D272&lt;&gt;"",ログ!D272,""),"")</f>
        <v/>
      </c>
      <c r="D309" s="64"/>
      <c r="E309" s="64" t="str">
        <f>IFERROR(IF(ログ!B272&lt;&gt;"",ログ!B272,""),"")</f>
        <v/>
      </c>
      <c r="F309" s="350" t="str">
        <f>IFERROR(IF(ログ!E272&lt;&gt;"",ログ!E272,""),"")</f>
        <v/>
      </c>
      <c r="G309" s="351"/>
      <c r="H309" s="350" t="str">
        <f>IFERROR(IF(ログ!F272&lt;&gt;"",ログ!F272,""),"")</f>
        <v/>
      </c>
      <c r="I309" s="351"/>
      <c r="J309" s="65"/>
      <c r="K309" s="66" t="str">
        <f>IFERROR(IF(ログ!S271&lt;&gt;"",ログ!S271,""),"")</f>
        <v/>
      </c>
      <c r="L309" s="67"/>
      <c r="M309" s="68" t="str">
        <f>IFERROR(IF(ログ!T272&lt;&gt;"",ログ!T272,""),"")</f>
        <v/>
      </c>
    </row>
    <row r="310" spans="2:13" ht="15" customHeight="1">
      <c r="B310" s="157" t="str">
        <f>IFERROR(IF(ログ!C273&lt;&gt;"",ログ!C273,""),"削除")</f>
        <v/>
      </c>
      <c r="C310" s="63" t="str">
        <f>IFERROR(IF(ログ!D273&lt;&gt;"",ログ!D273,""),"")</f>
        <v/>
      </c>
      <c r="D310" s="64"/>
      <c r="E310" s="64" t="str">
        <f>IFERROR(IF(ログ!B273&lt;&gt;"",ログ!B273,""),"")</f>
        <v/>
      </c>
      <c r="F310" s="350" t="str">
        <f>IFERROR(IF(ログ!E273&lt;&gt;"",ログ!E273,""),"")</f>
        <v/>
      </c>
      <c r="G310" s="351"/>
      <c r="H310" s="350" t="str">
        <f>IFERROR(IF(ログ!F273&lt;&gt;"",ログ!F273,""),"")</f>
        <v/>
      </c>
      <c r="I310" s="351"/>
      <c r="J310" s="65"/>
      <c r="K310" s="66" t="str">
        <f>IFERROR(IF(ログ!S272&lt;&gt;"",ログ!S272,""),"")</f>
        <v/>
      </c>
      <c r="L310" s="67"/>
      <c r="M310" s="68" t="str">
        <f>IFERROR(IF(ログ!T273&lt;&gt;"",ログ!T273,""),"")</f>
        <v/>
      </c>
    </row>
    <row r="311" spans="2:13" ht="15" customHeight="1">
      <c r="B311" s="157" t="str">
        <f>IFERROR(IF(ログ!C274&lt;&gt;"",ログ!C274,""),"削除")</f>
        <v/>
      </c>
      <c r="C311" s="63" t="str">
        <f>IFERROR(IF(ログ!D274&lt;&gt;"",ログ!D274,""),"")</f>
        <v/>
      </c>
      <c r="D311" s="64"/>
      <c r="E311" s="64" t="str">
        <f>IFERROR(IF(ログ!B274&lt;&gt;"",ログ!B274,""),"")</f>
        <v/>
      </c>
      <c r="F311" s="350" t="str">
        <f>IFERROR(IF(ログ!E274&lt;&gt;"",ログ!E274,""),"")</f>
        <v/>
      </c>
      <c r="G311" s="351"/>
      <c r="H311" s="350" t="str">
        <f>IFERROR(IF(ログ!F274&lt;&gt;"",ログ!F274,""),"")</f>
        <v/>
      </c>
      <c r="I311" s="351"/>
      <c r="J311" s="65"/>
      <c r="K311" s="66" t="str">
        <f>IFERROR(IF(ログ!S273&lt;&gt;"",ログ!S273,""),"")</f>
        <v/>
      </c>
      <c r="L311" s="67"/>
      <c r="M311" s="68" t="str">
        <f>IFERROR(IF(ログ!T274&lt;&gt;"",ログ!T274,""),"")</f>
        <v/>
      </c>
    </row>
    <row r="312" spans="2:13" ht="15" customHeight="1">
      <c r="B312" s="157" t="str">
        <f>IFERROR(IF(ログ!C275&lt;&gt;"",ログ!C275,""),"削除")</f>
        <v/>
      </c>
      <c r="C312" s="63" t="str">
        <f>IFERROR(IF(ログ!D275&lt;&gt;"",ログ!D275,""),"")</f>
        <v/>
      </c>
      <c r="D312" s="64"/>
      <c r="E312" s="64" t="str">
        <f>IFERROR(IF(ログ!B275&lt;&gt;"",ログ!B275,""),"")</f>
        <v/>
      </c>
      <c r="F312" s="350" t="str">
        <f>IFERROR(IF(ログ!E275&lt;&gt;"",ログ!E275,""),"")</f>
        <v/>
      </c>
      <c r="G312" s="351"/>
      <c r="H312" s="350" t="str">
        <f>IFERROR(IF(ログ!F275&lt;&gt;"",ログ!F275,""),"")</f>
        <v/>
      </c>
      <c r="I312" s="351"/>
      <c r="J312" s="65"/>
      <c r="K312" s="66" t="str">
        <f>IFERROR(IF(ログ!S274&lt;&gt;"",ログ!S274,""),"")</f>
        <v/>
      </c>
      <c r="L312" s="67"/>
      <c r="M312" s="68" t="str">
        <f>IFERROR(IF(ログ!T275&lt;&gt;"",ログ!T275,""),"")</f>
        <v/>
      </c>
    </row>
    <row r="313" spans="2:13" ht="15" customHeight="1">
      <c r="B313" s="157" t="str">
        <f>IFERROR(IF(ログ!C276&lt;&gt;"",ログ!C276,""),"削除")</f>
        <v/>
      </c>
      <c r="C313" s="63" t="str">
        <f>IFERROR(IF(ログ!D276&lt;&gt;"",ログ!D276,""),"")</f>
        <v/>
      </c>
      <c r="D313" s="64"/>
      <c r="E313" s="64" t="str">
        <f>IFERROR(IF(ログ!B276&lt;&gt;"",ログ!B276,""),"")</f>
        <v/>
      </c>
      <c r="F313" s="350" t="str">
        <f>IFERROR(IF(ログ!E276&lt;&gt;"",ログ!E276,""),"")</f>
        <v/>
      </c>
      <c r="G313" s="351"/>
      <c r="H313" s="350" t="str">
        <f>IFERROR(IF(ログ!F276&lt;&gt;"",ログ!F276,""),"")</f>
        <v/>
      </c>
      <c r="I313" s="351"/>
      <c r="J313" s="65"/>
      <c r="K313" s="66" t="str">
        <f>IFERROR(IF(ログ!S275&lt;&gt;"",ログ!S275,""),"")</f>
        <v/>
      </c>
      <c r="L313" s="67"/>
      <c r="M313" s="68" t="str">
        <f>IFERROR(IF(ログ!T276&lt;&gt;"",ログ!T276,""),"")</f>
        <v/>
      </c>
    </row>
    <row r="314" spans="2:13" ht="15" customHeight="1">
      <c r="B314" s="156" t="str">
        <f>IFERROR(IF(ログ!C277&lt;&gt;"",ログ!C277,""),"削除")</f>
        <v/>
      </c>
      <c r="C314" s="63" t="str">
        <f>IFERROR(IF(ログ!D277&lt;&gt;"",ログ!D277,""),"")</f>
        <v/>
      </c>
      <c r="D314" s="69"/>
      <c r="E314" s="69" t="str">
        <f>IFERROR(IF(ログ!B277&lt;&gt;"",ログ!B277,""),"")</f>
        <v/>
      </c>
      <c r="F314" s="350" t="str">
        <f>IFERROR(IF(ログ!E277&lt;&gt;"",ログ!E277,""),"")</f>
        <v/>
      </c>
      <c r="G314" s="351"/>
      <c r="H314" s="350" t="str">
        <f>IFERROR(IF(ログ!F277&lt;&gt;"",ログ!F277,""),"")</f>
        <v/>
      </c>
      <c r="I314" s="351"/>
      <c r="J314" s="70"/>
      <c r="K314" s="71" t="str">
        <f>IFERROR(IF(ログ!S276&lt;&gt;"",ログ!S276,""),"")</f>
        <v/>
      </c>
      <c r="L314" s="72"/>
      <c r="M314" s="73" t="str">
        <f>IFERROR(IF(ログ!T277&lt;&gt;"",ログ!T277,""),"")</f>
        <v/>
      </c>
    </row>
    <row r="315" spans="2:13" ht="15" customHeight="1">
      <c r="B315" s="156" t="str">
        <f>IFERROR(IF(ログ!C278&lt;&gt;"",ログ!C278,""),"削除")</f>
        <v/>
      </c>
      <c r="C315" s="63" t="str">
        <f>IFERROR(IF(ログ!D278&lt;&gt;"",ログ!D278,""),"")</f>
        <v/>
      </c>
      <c r="D315" s="69"/>
      <c r="E315" s="69" t="str">
        <f>IFERROR(IF(ログ!B278&lt;&gt;"",ログ!B278,""),"")</f>
        <v/>
      </c>
      <c r="F315" s="350" t="str">
        <f>IFERROR(IF(ログ!E278&lt;&gt;"",ログ!E278,""),"")</f>
        <v/>
      </c>
      <c r="G315" s="351"/>
      <c r="H315" s="350" t="str">
        <f>IFERROR(IF(ログ!F278&lt;&gt;"",ログ!F278,""),"")</f>
        <v/>
      </c>
      <c r="I315" s="351"/>
      <c r="J315" s="70"/>
      <c r="K315" s="71" t="str">
        <f>IFERROR(IF(ログ!S277&lt;&gt;"",ログ!S277,""),"")</f>
        <v/>
      </c>
      <c r="L315" s="72"/>
      <c r="M315" s="73" t="str">
        <f>IFERROR(IF(ログ!T278&lt;&gt;"",ログ!T278,""),"")</f>
        <v/>
      </c>
    </row>
    <row r="316" spans="2:13" ht="15" customHeight="1">
      <c r="B316" s="158" t="str">
        <f>IFERROR(IF(ログ!C279&lt;&gt;"",ログ!C279,""),"削除")</f>
        <v/>
      </c>
      <c r="C316" s="63" t="str">
        <f>IFERROR(IF(ログ!D279&lt;&gt;"",ログ!D279,""),"")</f>
        <v/>
      </c>
      <c r="D316" s="74"/>
      <c r="E316" s="74" t="str">
        <f>IFERROR(IF(ログ!B279&lt;&gt;"",ログ!B279,""),"")</f>
        <v/>
      </c>
      <c r="F316" s="350" t="str">
        <f>IFERROR(IF(ログ!E279&lt;&gt;"",ログ!E279,""),"")</f>
        <v/>
      </c>
      <c r="G316" s="351"/>
      <c r="H316" s="350" t="str">
        <f>IFERROR(IF(ログ!F279&lt;&gt;"",ログ!F279,""),"")</f>
        <v/>
      </c>
      <c r="I316" s="351"/>
      <c r="J316" s="75"/>
      <c r="K316" s="76" t="str">
        <f>IFERROR(IF(ログ!S278&lt;&gt;"",ログ!S278,""),"")</f>
        <v/>
      </c>
      <c r="L316" s="77"/>
      <c r="M316" s="78" t="str">
        <f>IFERROR(IF(ログ!T279&lt;&gt;"",ログ!T279,""),"")</f>
        <v/>
      </c>
    </row>
    <row r="317" spans="2:13" ht="15" customHeight="1">
      <c r="B317" s="155" t="str">
        <f>IFERROR(IF(ログ!C280&lt;&gt;"",ログ!C280,""),"削除")</f>
        <v/>
      </c>
      <c r="C317" s="79" t="str">
        <f>IFERROR(IF(ログ!D280&lt;&gt;"",ログ!D280,""),"")</f>
        <v/>
      </c>
      <c r="D317" s="80"/>
      <c r="E317" s="80" t="str">
        <f>IFERROR(IF(ログ!B280&lt;&gt;"",ログ!B280,""),"")</f>
        <v/>
      </c>
      <c r="F317" s="361" t="str">
        <f>IFERROR(IF(ログ!E280&lt;&gt;"",ログ!E280,""),"")</f>
        <v/>
      </c>
      <c r="G317" s="362"/>
      <c r="H317" s="361" t="str">
        <f>IFERROR(IF(ログ!F280&lt;&gt;"",ログ!F280,""),"")</f>
        <v/>
      </c>
      <c r="I317" s="362"/>
      <c r="J317" s="59"/>
      <c r="K317" s="60" t="str">
        <f>IFERROR(IF(ログ!S279&lt;&gt;"",ログ!S279,""),"")</f>
        <v/>
      </c>
      <c r="L317" s="81"/>
      <c r="M317" s="62" t="str">
        <f>IFERROR(IF(ログ!T280&lt;&gt;"",ログ!T280,""),"")</f>
        <v/>
      </c>
    </row>
    <row r="318" spans="2:13" ht="15" customHeight="1">
      <c r="B318" s="157" t="str">
        <f>IFERROR(IF(ログ!C281&lt;&gt;"",ログ!C281,""),"削除")</f>
        <v/>
      </c>
      <c r="C318" s="63" t="str">
        <f>IFERROR(IF(ログ!D281&lt;&gt;"",ログ!D281,""),"")</f>
        <v/>
      </c>
      <c r="D318" s="64"/>
      <c r="E318" s="64" t="str">
        <f>IFERROR(IF(ログ!B281&lt;&gt;"",ログ!B281,""),"")</f>
        <v/>
      </c>
      <c r="F318" s="350" t="str">
        <f>IFERROR(IF(ログ!E281&lt;&gt;"",ログ!E281,""),"")</f>
        <v/>
      </c>
      <c r="G318" s="351"/>
      <c r="H318" s="350" t="str">
        <f>IFERROR(IF(ログ!F281&lt;&gt;"",ログ!F281,""),"")</f>
        <v/>
      </c>
      <c r="I318" s="351"/>
      <c r="J318" s="65"/>
      <c r="K318" s="66" t="str">
        <f>IFERROR(IF(ログ!S280&lt;&gt;"",ログ!S280,""),"")</f>
        <v/>
      </c>
      <c r="L318" s="67"/>
      <c r="M318" s="68" t="str">
        <f>IFERROR(IF(ログ!T281&lt;&gt;"",ログ!T281,""),"")</f>
        <v/>
      </c>
    </row>
    <row r="319" spans="2:13" ht="15" customHeight="1">
      <c r="B319" s="157" t="str">
        <f>IFERROR(IF(ログ!C282&lt;&gt;"",ログ!C282,""),"削除")</f>
        <v/>
      </c>
      <c r="C319" s="63" t="str">
        <f>IFERROR(IF(ログ!D282&lt;&gt;"",ログ!D282,""),"")</f>
        <v/>
      </c>
      <c r="D319" s="64"/>
      <c r="E319" s="64" t="str">
        <f>IFERROR(IF(ログ!B282&lt;&gt;"",ログ!B282,""),"")</f>
        <v/>
      </c>
      <c r="F319" s="350" t="str">
        <f>IFERROR(IF(ログ!E282&lt;&gt;"",ログ!E282,""),"")</f>
        <v/>
      </c>
      <c r="G319" s="351"/>
      <c r="H319" s="350" t="str">
        <f>IFERROR(IF(ログ!F282&lt;&gt;"",ログ!F282,""),"")</f>
        <v/>
      </c>
      <c r="I319" s="351"/>
      <c r="J319" s="65"/>
      <c r="K319" s="66" t="str">
        <f>IFERROR(IF(ログ!S281&lt;&gt;"",ログ!S281,""),"")</f>
        <v/>
      </c>
      <c r="L319" s="67"/>
      <c r="M319" s="68" t="str">
        <f>IFERROR(IF(ログ!T282&lt;&gt;"",ログ!T282,""),"")</f>
        <v/>
      </c>
    </row>
    <row r="320" spans="2:13" ht="15" customHeight="1">
      <c r="B320" s="157" t="str">
        <f>IFERROR(IF(ログ!C283&lt;&gt;"",ログ!C283,""),"削除")</f>
        <v/>
      </c>
      <c r="C320" s="63" t="str">
        <f>IFERROR(IF(ログ!D283&lt;&gt;"",ログ!D283,""),"")</f>
        <v/>
      </c>
      <c r="D320" s="64"/>
      <c r="E320" s="64" t="str">
        <f>IFERROR(IF(ログ!B283&lt;&gt;"",ログ!B283,""),"")</f>
        <v/>
      </c>
      <c r="F320" s="350" t="str">
        <f>IFERROR(IF(ログ!E283&lt;&gt;"",ログ!E283,""),"")</f>
        <v/>
      </c>
      <c r="G320" s="351"/>
      <c r="H320" s="350" t="str">
        <f>IFERROR(IF(ログ!F283&lt;&gt;"",ログ!F283,""),"")</f>
        <v/>
      </c>
      <c r="I320" s="351"/>
      <c r="J320" s="65"/>
      <c r="K320" s="66" t="str">
        <f>IFERROR(IF(ログ!S282&lt;&gt;"",ログ!S282,""),"")</f>
        <v/>
      </c>
      <c r="L320" s="67"/>
      <c r="M320" s="68" t="str">
        <f>IFERROR(IF(ログ!T283&lt;&gt;"",ログ!T283,""),"")</f>
        <v/>
      </c>
    </row>
    <row r="321" spans="2:13" ht="15" customHeight="1">
      <c r="B321" s="157" t="str">
        <f>IFERROR(IF(ログ!C284&lt;&gt;"",ログ!C284,""),"削除")</f>
        <v/>
      </c>
      <c r="C321" s="63" t="str">
        <f>IFERROR(IF(ログ!D284&lt;&gt;"",ログ!D284,""),"")</f>
        <v/>
      </c>
      <c r="D321" s="64"/>
      <c r="E321" s="64" t="str">
        <f>IFERROR(IF(ログ!B284&lt;&gt;"",ログ!B284,""),"")</f>
        <v/>
      </c>
      <c r="F321" s="350" t="str">
        <f>IFERROR(IF(ログ!E284&lt;&gt;"",ログ!E284,""),"")</f>
        <v/>
      </c>
      <c r="G321" s="351"/>
      <c r="H321" s="350" t="str">
        <f>IFERROR(IF(ログ!F284&lt;&gt;"",ログ!F284,""),"")</f>
        <v/>
      </c>
      <c r="I321" s="352"/>
      <c r="J321" s="65"/>
      <c r="K321" s="66" t="str">
        <f>IFERROR(IF(ログ!S283&lt;&gt;"",ログ!S283,""),"")</f>
        <v/>
      </c>
      <c r="L321" s="67"/>
      <c r="M321" s="68" t="str">
        <f>IFERROR(IF(ログ!T284&lt;&gt;"",ログ!T284,""),"")</f>
        <v/>
      </c>
    </row>
    <row r="322" spans="2:13" ht="15" customHeight="1">
      <c r="B322" s="157" t="str">
        <f>IFERROR(IF(ログ!C285&lt;&gt;"",ログ!C285,""),"削除")</f>
        <v/>
      </c>
      <c r="C322" s="63" t="str">
        <f>IFERROR(IF(ログ!D285&lt;&gt;"",ログ!D285,""),"")</f>
        <v/>
      </c>
      <c r="D322" s="64"/>
      <c r="E322" s="64" t="str">
        <f>IFERROR(IF(ログ!B285&lt;&gt;"",ログ!B285,""),"")</f>
        <v/>
      </c>
      <c r="F322" s="350" t="str">
        <f>IFERROR(IF(ログ!E285&lt;&gt;"",ログ!E285,""),"")</f>
        <v/>
      </c>
      <c r="G322" s="351"/>
      <c r="H322" s="350" t="str">
        <f>IFERROR(IF(ログ!F285&lt;&gt;"",ログ!F285,""),"")</f>
        <v/>
      </c>
      <c r="I322" s="352"/>
      <c r="J322" s="65"/>
      <c r="K322" s="66" t="str">
        <f>IFERROR(IF(ログ!S284&lt;&gt;"",ログ!S284,""),"")</f>
        <v/>
      </c>
      <c r="L322" s="67"/>
      <c r="M322" s="68" t="str">
        <f>IFERROR(IF(ログ!T285&lt;&gt;"",ログ!T285,""),"")</f>
        <v/>
      </c>
    </row>
    <row r="323" spans="2:13" ht="15" customHeight="1">
      <c r="B323" s="157" t="str">
        <f>IFERROR(IF(ログ!C286&lt;&gt;"",ログ!C286,""),"削除")</f>
        <v/>
      </c>
      <c r="C323" s="63" t="str">
        <f>IFERROR(IF(ログ!D286&lt;&gt;"",ログ!D286,""),"")</f>
        <v/>
      </c>
      <c r="D323" s="64"/>
      <c r="E323" s="64" t="str">
        <f>IFERROR(IF(ログ!B286&lt;&gt;"",ログ!B286,""),"")</f>
        <v/>
      </c>
      <c r="F323" s="350" t="str">
        <f>IFERROR(IF(ログ!E286&lt;&gt;"",ログ!E286,""),"")</f>
        <v/>
      </c>
      <c r="G323" s="351"/>
      <c r="H323" s="350" t="str">
        <f>IFERROR(IF(ログ!F286&lt;&gt;"",ログ!F286,""),"")</f>
        <v/>
      </c>
      <c r="I323" s="352"/>
      <c r="J323" s="65"/>
      <c r="K323" s="66" t="str">
        <f>IFERROR(IF(ログ!S285&lt;&gt;"",ログ!S285,""),"")</f>
        <v/>
      </c>
      <c r="L323" s="67"/>
      <c r="M323" s="68" t="str">
        <f>IFERROR(IF(ログ!T286&lt;&gt;"",ログ!T286,""),"")</f>
        <v/>
      </c>
    </row>
    <row r="324" spans="2:13" ht="15" customHeight="1">
      <c r="B324" s="156" t="str">
        <f>IFERROR(IF(ログ!C287&lt;&gt;"",ログ!C287,""),"削除")</f>
        <v/>
      </c>
      <c r="C324" s="82" t="str">
        <f>IFERROR(IF(ログ!D287&lt;&gt;"",ログ!D287,""),"")</f>
        <v/>
      </c>
      <c r="D324" s="69"/>
      <c r="E324" s="69" t="str">
        <f>IFERROR(IF(ログ!B287&lt;&gt;"",ログ!B287,""),"")</f>
        <v/>
      </c>
      <c r="F324" s="350" t="str">
        <f>IFERROR(IF(ログ!E287&lt;&gt;"",ログ!E287,""),"")</f>
        <v/>
      </c>
      <c r="G324" s="351"/>
      <c r="H324" s="350" t="str">
        <f>IFERROR(IF(ログ!F287&lt;&gt;"",ログ!F287,""),"")</f>
        <v/>
      </c>
      <c r="I324" s="352"/>
      <c r="J324" s="70"/>
      <c r="K324" s="71" t="str">
        <f>IFERROR(IF(ログ!S286&lt;&gt;"",ログ!S286,""),"")</f>
        <v/>
      </c>
      <c r="L324" s="72"/>
      <c r="M324" s="73" t="str">
        <f>IFERROR(IF(ログ!T287&lt;&gt;"",ログ!T287,""),"")</f>
        <v/>
      </c>
    </row>
    <row r="325" spans="2:13" ht="15" customHeight="1">
      <c r="B325" s="156" t="str">
        <f>IFERROR(IF(ログ!C288&lt;&gt;"",ログ!C288,""),"削除")</f>
        <v/>
      </c>
      <c r="C325" s="82" t="str">
        <f>IFERROR(IF(ログ!D288&lt;&gt;"",ログ!D288,""),"")</f>
        <v/>
      </c>
      <c r="D325" s="69"/>
      <c r="E325" s="69" t="str">
        <f>IFERROR(IF(ログ!B288&lt;&gt;"",ログ!B288,""),"")</f>
        <v/>
      </c>
      <c r="F325" s="350" t="str">
        <f>IFERROR(IF(ログ!E288&lt;&gt;"",ログ!E288,""),"")</f>
        <v/>
      </c>
      <c r="G325" s="351"/>
      <c r="H325" s="350" t="str">
        <f>IFERROR(IF(ログ!F288&lt;&gt;"",ログ!F288,""),"")</f>
        <v/>
      </c>
      <c r="I325" s="352"/>
      <c r="J325" s="70"/>
      <c r="K325" s="71" t="str">
        <f>IFERROR(IF(ログ!S287&lt;&gt;"",ログ!S287,""),"")</f>
        <v/>
      </c>
      <c r="L325" s="72"/>
      <c r="M325" s="73" t="str">
        <f>IFERROR(IF(ログ!T288&lt;&gt;"",ログ!T288,""),"")</f>
        <v/>
      </c>
    </row>
    <row r="326" spans="2:13" ht="15" customHeight="1">
      <c r="B326" s="158" t="str">
        <f>IFERROR(IF(ログ!C289&lt;&gt;"",ログ!C289,""),"削除")</f>
        <v/>
      </c>
      <c r="C326" s="83" t="str">
        <f>IFERROR(IF(ログ!D289&lt;&gt;"",ログ!D289,""),"")</f>
        <v/>
      </c>
      <c r="D326" s="74"/>
      <c r="E326" s="74" t="str">
        <f>IFERROR(IF(ログ!B289&lt;&gt;"",ログ!B289,""),"")</f>
        <v/>
      </c>
      <c r="F326" s="353" t="str">
        <f>IFERROR(IF(ログ!E289&lt;&gt;"",ログ!E289,""),"")</f>
        <v/>
      </c>
      <c r="G326" s="354"/>
      <c r="H326" s="353" t="str">
        <f>IFERROR(IF(ログ!F289&lt;&gt;"",ログ!F289,""),"")</f>
        <v/>
      </c>
      <c r="I326" s="355"/>
      <c r="J326" s="75"/>
      <c r="K326" s="76" t="str">
        <f>IFERROR(IF(ログ!S288&lt;&gt;"",ログ!S288,""),"")</f>
        <v/>
      </c>
      <c r="L326" s="77"/>
      <c r="M326" s="78" t="str">
        <f>IFERROR(IF(ログ!T289&lt;&gt;"",ログ!T289,""),"")</f>
        <v/>
      </c>
    </row>
    <row r="327" spans="2:13" ht="15" customHeight="1">
      <c r="B327" s="155" t="str">
        <f>IFERROR(IF(ログ!C290&lt;&gt;"",ログ!C290,""),"削除")</f>
        <v/>
      </c>
      <c r="C327" s="79" t="str">
        <f>IFERROR(IF(ログ!D290&lt;&gt;"",ログ!D290,""),"")</f>
        <v/>
      </c>
      <c r="D327" s="80"/>
      <c r="E327" s="80" t="str">
        <f>IFERROR(IF(ログ!B290&lt;&gt;"",ログ!B290,""),"")</f>
        <v/>
      </c>
      <c r="F327" s="361" t="str">
        <f>IFERROR(IF(ログ!E290&lt;&gt;"",ログ!E290,""),"")</f>
        <v/>
      </c>
      <c r="G327" s="362"/>
      <c r="H327" s="361" t="str">
        <f>IFERROR(IF(ログ!F290&lt;&gt;"",ログ!F290,""),"")</f>
        <v/>
      </c>
      <c r="I327" s="363"/>
      <c r="J327" s="59"/>
      <c r="K327" s="60" t="str">
        <f>IFERROR(IF(ログ!S289&lt;&gt;"",ログ!S289,""),"")</f>
        <v/>
      </c>
      <c r="L327" s="81"/>
      <c r="M327" s="62" t="str">
        <f>IFERROR(IF(ログ!T290&lt;&gt;"",ログ!T290,""),"")</f>
        <v/>
      </c>
    </row>
    <row r="328" spans="2:13" ht="15" customHeight="1">
      <c r="B328" s="157" t="str">
        <f>IFERROR(IF(ログ!C291&lt;&gt;"",ログ!C291,""),"削除")</f>
        <v/>
      </c>
      <c r="C328" s="63" t="str">
        <f>IFERROR(IF(ログ!D291&lt;&gt;"",ログ!D291,""),"")</f>
        <v/>
      </c>
      <c r="D328" s="64"/>
      <c r="E328" s="64" t="str">
        <f>IFERROR(IF(ログ!B291&lt;&gt;"",ログ!B291,""),"")</f>
        <v/>
      </c>
      <c r="F328" s="350" t="str">
        <f>IFERROR(IF(ログ!E291&lt;&gt;"",ログ!E291,""),"")</f>
        <v/>
      </c>
      <c r="G328" s="351"/>
      <c r="H328" s="350" t="str">
        <f>IFERROR(IF(ログ!F291&lt;&gt;"",ログ!F291,""),"")</f>
        <v/>
      </c>
      <c r="I328" s="352"/>
      <c r="J328" s="65"/>
      <c r="K328" s="66" t="str">
        <f>IFERROR(IF(ログ!S290&lt;&gt;"",ログ!S290,""),"")</f>
        <v/>
      </c>
      <c r="L328" s="67"/>
      <c r="M328" s="68" t="str">
        <f>IFERROR(IF(ログ!T291&lt;&gt;"",ログ!T291,""),"")</f>
        <v/>
      </c>
    </row>
    <row r="329" spans="2:13" ht="15" customHeight="1">
      <c r="B329" s="157" t="str">
        <f>IFERROR(IF(ログ!C292&lt;&gt;"",ログ!C292,""),"削除")</f>
        <v/>
      </c>
      <c r="C329" s="63" t="str">
        <f>IFERROR(IF(ログ!D292&lt;&gt;"",ログ!D292,""),"")</f>
        <v/>
      </c>
      <c r="D329" s="64"/>
      <c r="E329" s="64" t="str">
        <f>IFERROR(IF(ログ!B292&lt;&gt;"",ログ!B292,""),"")</f>
        <v/>
      </c>
      <c r="F329" s="350" t="str">
        <f>IFERROR(IF(ログ!E292&lt;&gt;"",ログ!E292,""),"")</f>
        <v/>
      </c>
      <c r="G329" s="351"/>
      <c r="H329" s="350" t="str">
        <f>IFERROR(IF(ログ!F292&lt;&gt;"",ログ!F292,""),"")</f>
        <v/>
      </c>
      <c r="I329" s="352"/>
      <c r="J329" s="65"/>
      <c r="K329" s="66" t="str">
        <f>IFERROR(IF(ログ!S291&lt;&gt;"",ログ!S291,""),"")</f>
        <v/>
      </c>
      <c r="L329" s="67"/>
      <c r="M329" s="68" t="str">
        <f>IFERROR(IF(ログ!T292&lt;&gt;"",ログ!T292,""),"")</f>
        <v/>
      </c>
    </row>
    <row r="330" spans="2:13" ht="15" customHeight="1">
      <c r="B330" s="157" t="str">
        <f>IFERROR(IF(ログ!C293&lt;&gt;"",ログ!C293,""),"削除")</f>
        <v/>
      </c>
      <c r="C330" s="63" t="str">
        <f>IFERROR(IF(ログ!D293&lt;&gt;"",ログ!D293,""),"")</f>
        <v/>
      </c>
      <c r="D330" s="64"/>
      <c r="E330" s="64" t="str">
        <f>IFERROR(IF(ログ!B293&lt;&gt;"",ログ!B293,""),"")</f>
        <v/>
      </c>
      <c r="F330" s="350" t="str">
        <f>IFERROR(IF(ログ!E293&lt;&gt;"",ログ!E293,""),"")</f>
        <v/>
      </c>
      <c r="G330" s="351"/>
      <c r="H330" s="350" t="str">
        <f>IFERROR(IF(ログ!F293&lt;&gt;"",ログ!F293,""),"")</f>
        <v/>
      </c>
      <c r="I330" s="352"/>
      <c r="J330" s="65"/>
      <c r="K330" s="66" t="str">
        <f>IFERROR(IF(ログ!S292&lt;&gt;"",ログ!S292,""),"")</f>
        <v/>
      </c>
      <c r="L330" s="67"/>
      <c r="M330" s="68" t="str">
        <f>IFERROR(IF(ログ!T293&lt;&gt;"",ログ!T293,""),"")</f>
        <v/>
      </c>
    </row>
    <row r="331" spans="2:13" ht="15" customHeight="1">
      <c r="B331" s="157" t="str">
        <f>IFERROR(IF(ログ!C294&lt;&gt;"",ログ!C294,""),"削除")</f>
        <v/>
      </c>
      <c r="C331" s="63" t="str">
        <f>IFERROR(IF(ログ!D294&lt;&gt;"",ログ!D294,""),"")</f>
        <v/>
      </c>
      <c r="D331" s="64"/>
      <c r="E331" s="64" t="str">
        <f>IFERROR(IF(ログ!B294&lt;&gt;"",ログ!B294,""),"")</f>
        <v/>
      </c>
      <c r="F331" s="350" t="str">
        <f>IFERROR(IF(ログ!E294&lt;&gt;"",ログ!E294,""),"")</f>
        <v/>
      </c>
      <c r="G331" s="351"/>
      <c r="H331" s="350" t="str">
        <f>IFERROR(IF(ログ!F294&lt;&gt;"",ログ!F294,""),"")</f>
        <v/>
      </c>
      <c r="I331" s="352"/>
      <c r="J331" s="65"/>
      <c r="K331" s="66" t="str">
        <f>IFERROR(IF(ログ!S293&lt;&gt;"",ログ!S293,""),"")</f>
        <v/>
      </c>
      <c r="L331" s="67"/>
      <c r="M331" s="68" t="str">
        <f>IFERROR(IF(ログ!T294&lt;&gt;"",ログ!T294,""),"")</f>
        <v/>
      </c>
    </row>
    <row r="332" spans="2:13" ht="15" customHeight="1">
      <c r="B332" s="157" t="str">
        <f>IFERROR(IF(ログ!C295&lt;&gt;"",ログ!C295,""),"削除")</f>
        <v/>
      </c>
      <c r="C332" s="63" t="str">
        <f>IFERROR(IF(ログ!D295&lt;&gt;"",ログ!D295,""),"")</f>
        <v/>
      </c>
      <c r="D332" s="64"/>
      <c r="E332" s="64" t="str">
        <f>IFERROR(IF(ログ!B295&lt;&gt;"",ログ!B295,""),"")</f>
        <v/>
      </c>
      <c r="F332" s="350" t="str">
        <f>IFERROR(IF(ログ!E295&lt;&gt;"",ログ!E295,""),"")</f>
        <v/>
      </c>
      <c r="G332" s="351"/>
      <c r="H332" s="350" t="str">
        <f>IFERROR(IF(ログ!F295&lt;&gt;"",ログ!F295,""),"")</f>
        <v/>
      </c>
      <c r="I332" s="352"/>
      <c r="J332" s="65"/>
      <c r="K332" s="66" t="str">
        <f>IFERROR(IF(ログ!S294&lt;&gt;"",ログ!S294,""),"")</f>
        <v/>
      </c>
      <c r="L332" s="67"/>
      <c r="M332" s="68" t="str">
        <f>IFERROR(IF(ログ!T295&lt;&gt;"",ログ!T295,""),"")</f>
        <v/>
      </c>
    </row>
    <row r="333" spans="2:13" ht="15" customHeight="1">
      <c r="B333" s="157" t="str">
        <f>IFERROR(IF(ログ!C296&lt;&gt;"",ログ!C296,""),"削除")</f>
        <v/>
      </c>
      <c r="C333" s="63" t="str">
        <f>IFERROR(IF(ログ!D296&lt;&gt;"",ログ!D296,""),"")</f>
        <v/>
      </c>
      <c r="D333" s="64"/>
      <c r="E333" s="64" t="str">
        <f>IFERROR(IF(ログ!B296&lt;&gt;"",ログ!B296,""),"")</f>
        <v/>
      </c>
      <c r="F333" s="350" t="str">
        <f>IFERROR(IF(ログ!E296&lt;&gt;"",ログ!E296,""),"")</f>
        <v/>
      </c>
      <c r="G333" s="351"/>
      <c r="H333" s="350" t="str">
        <f>IFERROR(IF(ログ!F296&lt;&gt;"",ログ!F296,""),"")</f>
        <v/>
      </c>
      <c r="I333" s="352"/>
      <c r="J333" s="65"/>
      <c r="K333" s="66" t="str">
        <f>IFERROR(IF(ログ!S295&lt;&gt;"",ログ!S295,""),"")</f>
        <v/>
      </c>
      <c r="L333" s="67"/>
      <c r="M333" s="68" t="str">
        <f>IFERROR(IF(ログ!T296&lt;&gt;"",ログ!T296,""),"")</f>
        <v/>
      </c>
    </row>
    <row r="334" spans="2:13" ht="15" customHeight="1">
      <c r="B334" s="156" t="str">
        <f>IFERROR(IF(ログ!C297&lt;&gt;"",ログ!C297,""),"削除")</f>
        <v/>
      </c>
      <c r="C334" s="82" t="str">
        <f>IFERROR(IF(ログ!D297&lt;&gt;"",ログ!D297,""),"")</f>
        <v/>
      </c>
      <c r="D334" s="69"/>
      <c r="E334" s="69" t="str">
        <f>IFERROR(IF(ログ!B297&lt;&gt;"",ログ!B297,""),"")</f>
        <v/>
      </c>
      <c r="F334" s="350" t="str">
        <f>IFERROR(IF(ログ!E297&lt;&gt;"",ログ!E297,""),"")</f>
        <v/>
      </c>
      <c r="G334" s="351"/>
      <c r="H334" s="350" t="str">
        <f>IFERROR(IF(ログ!F297&lt;&gt;"",ログ!F297,""),"")</f>
        <v/>
      </c>
      <c r="I334" s="352"/>
      <c r="J334" s="70"/>
      <c r="K334" s="71" t="str">
        <f>IFERROR(IF(ログ!S296&lt;&gt;"",ログ!S296,""),"")</f>
        <v/>
      </c>
      <c r="L334" s="72"/>
      <c r="M334" s="73" t="str">
        <f>IFERROR(IF(ログ!T297&lt;&gt;"",ログ!T297,""),"")</f>
        <v/>
      </c>
    </row>
    <row r="335" spans="2:13" ht="15" customHeight="1">
      <c r="B335" s="156" t="str">
        <f>IFERROR(IF(ログ!C298&lt;&gt;"",ログ!C298,""),"削除")</f>
        <v/>
      </c>
      <c r="C335" s="82" t="str">
        <f>IFERROR(IF(ログ!D298&lt;&gt;"",ログ!D298,""),"")</f>
        <v/>
      </c>
      <c r="D335" s="69"/>
      <c r="E335" s="69" t="str">
        <f>IFERROR(IF(ログ!B298&lt;&gt;"",ログ!B298,""),"")</f>
        <v/>
      </c>
      <c r="F335" s="350" t="str">
        <f>IFERROR(IF(ログ!E298&lt;&gt;"",ログ!E298,""),"")</f>
        <v/>
      </c>
      <c r="G335" s="351"/>
      <c r="H335" s="350" t="str">
        <f>IFERROR(IF(ログ!F298&lt;&gt;"",ログ!F298,""),"")</f>
        <v/>
      </c>
      <c r="I335" s="352"/>
      <c r="J335" s="70"/>
      <c r="K335" s="71" t="str">
        <f>IFERROR(IF(ログ!S297&lt;&gt;"",ログ!S297,""),"")</f>
        <v/>
      </c>
      <c r="L335" s="72"/>
      <c r="M335" s="73" t="str">
        <f>IFERROR(IF(ログ!T298&lt;&gt;"",ログ!T298,""),"")</f>
        <v/>
      </c>
    </row>
    <row r="336" spans="2:13" ht="15" customHeight="1">
      <c r="B336" s="158" t="str">
        <f>IFERROR(IF(ログ!C299&lt;&gt;"",ログ!C299,""),"削除")</f>
        <v/>
      </c>
      <c r="C336" s="83" t="str">
        <f>IFERROR(IF(ログ!D299&lt;&gt;"",ログ!D299,""),"")</f>
        <v/>
      </c>
      <c r="D336" s="74"/>
      <c r="E336" s="74" t="str">
        <f>IFERROR(IF(ログ!B299&lt;&gt;"",ログ!B299,""),"")</f>
        <v/>
      </c>
      <c r="F336" s="353" t="str">
        <f>IFERROR(IF(ログ!E299&lt;&gt;"",ログ!E299,""),"")</f>
        <v/>
      </c>
      <c r="G336" s="354"/>
      <c r="H336" s="353" t="str">
        <f>IFERROR(IF(ログ!F299&lt;&gt;"",ログ!F299,""),"")</f>
        <v/>
      </c>
      <c r="I336" s="355"/>
      <c r="J336" s="75"/>
      <c r="K336" s="76" t="str">
        <f>IFERROR(IF(ログ!S298&lt;&gt;"",ログ!S298,""),"")</f>
        <v/>
      </c>
      <c r="L336" s="77"/>
      <c r="M336" s="78" t="str">
        <f>IFERROR(IF(ログ!T299&lt;&gt;"",ログ!T299,""),"")</f>
        <v/>
      </c>
    </row>
    <row r="337" spans="2:13" ht="15" customHeight="1">
      <c r="B337" s="155" t="str">
        <f>IFERROR(IF(ログ!C300&lt;&gt;"",ログ!C300,""),"削除")</f>
        <v/>
      </c>
      <c r="C337" s="79" t="str">
        <f>IFERROR(IF(ログ!D300&lt;&gt;"",ログ!D300,""),"")</f>
        <v/>
      </c>
      <c r="D337" s="80"/>
      <c r="E337" s="80" t="str">
        <f>IFERROR(IF(ログ!B300&lt;&gt;"",ログ!B300,""),"")</f>
        <v/>
      </c>
      <c r="F337" s="361" t="str">
        <f>IFERROR(IF(ログ!E300&lt;&gt;"",ログ!E300,""),"")</f>
        <v/>
      </c>
      <c r="G337" s="362"/>
      <c r="H337" s="361" t="str">
        <f>IFERROR(IF(ログ!F300&lt;&gt;"",ログ!F300,""),"")</f>
        <v/>
      </c>
      <c r="I337" s="363"/>
      <c r="J337" s="59"/>
      <c r="K337" s="60" t="str">
        <f>IFERROR(IF(ログ!S299&lt;&gt;"",ログ!S299,""),"")</f>
        <v/>
      </c>
      <c r="L337" s="81"/>
      <c r="M337" s="62" t="str">
        <f>IFERROR(IF(ログ!T300&lt;&gt;"",ログ!T300,""),"")</f>
        <v/>
      </c>
    </row>
    <row r="338" spans="2:13" ht="15" customHeight="1">
      <c r="B338" s="157" t="str">
        <f>IFERROR(IF(ログ!C301&lt;&gt;"",ログ!C301,""),"削除")</f>
        <v/>
      </c>
      <c r="C338" s="63" t="str">
        <f>IFERROR(IF(ログ!D301&lt;&gt;"",ログ!D301,""),"")</f>
        <v/>
      </c>
      <c r="D338" s="64"/>
      <c r="E338" s="64" t="str">
        <f>IFERROR(IF(ログ!B301&lt;&gt;"",ログ!B301,""),"")</f>
        <v/>
      </c>
      <c r="F338" s="350" t="str">
        <f>IFERROR(IF(ログ!E301&lt;&gt;"",ログ!E301,""),"")</f>
        <v/>
      </c>
      <c r="G338" s="351"/>
      <c r="H338" s="350" t="str">
        <f>IFERROR(IF(ログ!F301&lt;&gt;"",ログ!F301,""),"")</f>
        <v/>
      </c>
      <c r="I338" s="352"/>
      <c r="J338" s="65"/>
      <c r="K338" s="66" t="str">
        <f>IFERROR(IF(ログ!S300&lt;&gt;"",ログ!S300,""),"")</f>
        <v/>
      </c>
      <c r="L338" s="67"/>
      <c r="M338" s="68" t="str">
        <f>IFERROR(IF(ログ!T301&lt;&gt;"",ログ!T301,""),"")</f>
        <v/>
      </c>
    </row>
    <row r="339" spans="2:13" ht="15" customHeight="1">
      <c r="B339" s="157" t="str">
        <f>IFERROR(IF(ログ!C302&lt;&gt;"",ログ!C302,""),"削除")</f>
        <v/>
      </c>
      <c r="C339" s="63" t="str">
        <f>IFERROR(IF(ログ!D302&lt;&gt;"",ログ!D302,""),"")</f>
        <v/>
      </c>
      <c r="D339" s="64"/>
      <c r="E339" s="64" t="str">
        <f>IFERROR(IF(ログ!B302&lt;&gt;"",ログ!B302,""),"")</f>
        <v/>
      </c>
      <c r="F339" s="350" t="str">
        <f>IFERROR(IF(ログ!E302&lt;&gt;"",ログ!E302,""),"")</f>
        <v/>
      </c>
      <c r="G339" s="351"/>
      <c r="H339" s="350" t="str">
        <f>IFERROR(IF(ログ!F302&lt;&gt;"",ログ!F302,""),"")</f>
        <v/>
      </c>
      <c r="I339" s="352"/>
      <c r="J339" s="65"/>
      <c r="K339" s="66" t="str">
        <f>IFERROR(IF(ログ!S301&lt;&gt;"",ログ!S301,""),"")</f>
        <v/>
      </c>
      <c r="L339" s="67"/>
      <c r="M339" s="68" t="str">
        <f>IFERROR(IF(ログ!T302&lt;&gt;"",ログ!T302,""),"")</f>
        <v/>
      </c>
    </row>
    <row r="340" spans="2:13" ht="15" customHeight="1">
      <c r="B340" s="157" t="str">
        <f>IFERROR(IF(ログ!C303&lt;&gt;"",ログ!C303,""),"削除")</f>
        <v/>
      </c>
      <c r="C340" s="63" t="str">
        <f>IFERROR(IF(ログ!D303&lt;&gt;"",ログ!D303,""),"")</f>
        <v/>
      </c>
      <c r="D340" s="64"/>
      <c r="E340" s="64" t="str">
        <f>IFERROR(IF(ログ!B303&lt;&gt;"",ログ!B303,""),"")</f>
        <v/>
      </c>
      <c r="F340" s="350" t="str">
        <f>IFERROR(IF(ログ!E303&lt;&gt;"",ログ!E303,""),"")</f>
        <v/>
      </c>
      <c r="G340" s="351"/>
      <c r="H340" s="350" t="str">
        <f>IFERROR(IF(ログ!F303&lt;&gt;"",ログ!F303,""),"")</f>
        <v/>
      </c>
      <c r="I340" s="352"/>
      <c r="J340" s="65"/>
      <c r="K340" s="66" t="str">
        <f>IFERROR(IF(ログ!S302&lt;&gt;"",ログ!S302,""),"")</f>
        <v/>
      </c>
      <c r="L340" s="67"/>
      <c r="M340" s="68" t="str">
        <f>IFERROR(IF(ログ!T303&lt;&gt;"",ログ!T303,""),"")</f>
        <v/>
      </c>
    </row>
    <row r="341" spans="2:13" ht="15" customHeight="1">
      <c r="B341" s="157" t="str">
        <f>IFERROR(IF(ログ!C304&lt;&gt;"",ログ!C304,""),"削除")</f>
        <v/>
      </c>
      <c r="C341" s="63" t="str">
        <f>IFERROR(IF(ログ!D304&lt;&gt;"",ログ!D304,""),"")</f>
        <v/>
      </c>
      <c r="D341" s="64"/>
      <c r="E341" s="64" t="str">
        <f>IFERROR(IF(ログ!B304&lt;&gt;"",ログ!B304,""),"")</f>
        <v/>
      </c>
      <c r="F341" s="350" t="str">
        <f>IFERROR(IF(ログ!E304&lt;&gt;"",ログ!E304,""),"")</f>
        <v/>
      </c>
      <c r="G341" s="351"/>
      <c r="H341" s="350" t="str">
        <f>IFERROR(IF(ログ!F304&lt;&gt;"",ログ!F304,""),"")</f>
        <v/>
      </c>
      <c r="I341" s="352"/>
      <c r="J341" s="65"/>
      <c r="K341" s="66" t="str">
        <f>IFERROR(IF(ログ!S303&lt;&gt;"",ログ!S303,""),"")</f>
        <v/>
      </c>
      <c r="L341" s="67"/>
      <c r="M341" s="68" t="str">
        <f>IFERROR(IF(ログ!T304&lt;&gt;"",ログ!T304,""),"")</f>
        <v/>
      </c>
    </row>
    <row r="342" spans="2:13" ht="15" customHeight="1">
      <c r="B342" s="157" t="str">
        <f>IFERROR(IF(ログ!C305&lt;&gt;"",ログ!C305,""),"削除")</f>
        <v/>
      </c>
      <c r="C342" s="63" t="str">
        <f>IFERROR(IF(ログ!D305&lt;&gt;"",ログ!D305,""),"")</f>
        <v/>
      </c>
      <c r="D342" s="64"/>
      <c r="E342" s="64" t="str">
        <f>IFERROR(IF(ログ!B305&lt;&gt;"",ログ!B305,""),"")</f>
        <v/>
      </c>
      <c r="F342" s="350" t="str">
        <f>IFERROR(IF(ログ!E305&lt;&gt;"",ログ!E305,""),"")</f>
        <v/>
      </c>
      <c r="G342" s="351"/>
      <c r="H342" s="350" t="str">
        <f>IFERROR(IF(ログ!F305&lt;&gt;"",ログ!F305,""),"")</f>
        <v/>
      </c>
      <c r="I342" s="352"/>
      <c r="J342" s="65"/>
      <c r="K342" s="66" t="str">
        <f>IFERROR(IF(ログ!S304&lt;&gt;"",ログ!S304,""),"")</f>
        <v/>
      </c>
      <c r="L342" s="67"/>
      <c r="M342" s="68" t="str">
        <f>IFERROR(IF(ログ!T305&lt;&gt;"",ログ!T305,""),"")</f>
        <v/>
      </c>
    </row>
    <row r="343" spans="2:13" ht="15" customHeight="1">
      <c r="B343" s="157" t="str">
        <f>IFERROR(IF(ログ!C306&lt;&gt;"",ログ!C306,""),"削除")</f>
        <v/>
      </c>
      <c r="C343" s="63" t="str">
        <f>IFERROR(IF(ログ!D306&lt;&gt;"",ログ!D306,""),"")</f>
        <v/>
      </c>
      <c r="D343" s="64"/>
      <c r="E343" s="64" t="str">
        <f>IFERROR(IF(ログ!B306&lt;&gt;"",ログ!B306,""),"")</f>
        <v/>
      </c>
      <c r="F343" s="350" t="str">
        <f>IFERROR(IF(ログ!E306&lt;&gt;"",ログ!E306,""),"")</f>
        <v/>
      </c>
      <c r="G343" s="351"/>
      <c r="H343" s="350" t="str">
        <f>IFERROR(IF(ログ!F306&lt;&gt;"",ログ!F306,""),"")</f>
        <v/>
      </c>
      <c r="I343" s="352"/>
      <c r="J343" s="65"/>
      <c r="K343" s="66" t="str">
        <f>IFERROR(IF(ログ!S305&lt;&gt;"",ログ!S305,""),"")</f>
        <v/>
      </c>
      <c r="L343" s="67"/>
      <c r="M343" s="68" t="str">
        <f>IFERROR(IF(ログ!T306&lt;&gt;"",ログ!T306,""),"")</f>
        <v/>
      </c>
    </row>
    <row r="344" spans="2:13" ht="15" customHeight="1">
      <c r="B344" s="156" t="str">
        <f>IFERROR(IF(ログ!C307&lt;&gt;"",ログ!C307,""),"削除")</f>
        <v/>
      </c>
      <c r="C344" s="82" t="str">
        <f>IFERROR(IF(ログ!D307&lt;&gt;"",ログ!D307,""),"")</f>
        <v/>
      </c>
      <c r="D344" s="69"/>
      <c r="E344" s="69" t="str">
        <f>IFERROR(IF(ログ!B307&lt;&gt;"",ログ!B307,""),"")</f>
        <v/>
      </c>
      <c r="F344" s="350" t="str">
        <f>IFERROR(IF(ログ!E307&lt;&gt;"",ログ!E307,""),"")</f>
        <v/>
      </c>
      <c r="G344" s="351"/>
      <c r="H344" s="350" t="str">
        <f>IFERROR(IF(ログ!F307&lt;&gt;"",ログ!F307,""),"")</f>
        <v/>
      </c>
      <c r="I344" s="352"/>
      <c r="J344" s="70"/>
      <c r="K344" s="71" t="str">
        <f>IFERROR(IF(ログ!S306&lt;&gt;"",ログ!S306,""),"")</f>
        <v/>
      </c>
      <c r="L344" s="72"/>
      <c r="M344" s="73" t="str">
        <f>IFERROR(IF(ログ!T307&lt;&gt;"",ログ!T307,""),"")</f>
        <v/>
      </c>
    </row>
    <row r="345" spans="2:13" ht="15" customHeight="1">
      <c r="B345" s="156" t="str">
        <f>IFERROR(IF(ログ!C308&lt;&gt;"",ログ!C308,""),"削除")</f>
        <v/>
      </c>
      <c r="C345" s="82" t="str">
        <f>IFERROR(IF(ログ!D308&lt;&gt;"",ログ!D308,""),"")</f>
        <v/>
      </c>
      <c r="D345" s="69"/>
      <c r="E345" s="69" t="str">
        <f>IFERROR(IF(ログ!B308&lt;&gt;"",ログ!B308,""),"")</f>
        <v/>
      </c>
      <c r="F345" s="350" t="str">
        <f>IFERROR(IF(ログ!E308&lt;&gt;"",ログ!E308,""),"")</f>
        <v/>
      </c>
      <c r="G345" s="351"/>
      <c r="H345" s="350" t="str">
        <f>IFERROR(IF(ログ!F308&lt;&gt;"",ログ!F308,""),"")</f>
        <v/>
      </c>
      <c r="I345" s="352"/>
      <c r="J345" s="70"/>
      <c r="K345" s="71" t="str">
        <f>IFERROR(IF(ログ!S307&lt;&gt;"",ログ!S307,""),"")</f>
        <v/>
      </c>
      <c r="L345" s="72"/>
      <c r="M345" s="73" t="str">
        <f>IFERROR(IF(ログ!T308&lt;&gt;"",ログ!T308,""),"")</f>
        <v/>
      </c>
    </row>
    <row r="346" spans="2:13" ht="15" customHeight="1">
      <c r="B346" s="158" t="str">
        <f>IFERROR(IF(ログ!C309&lt;&gt;"",ログ!C309,""),"削除")</f>
        <v/>
      </c>
      <c r="C346" s="83" t="str">
        <f>IFERROR(IF(ログ!D309&lt;&gt;"",ログ!D309,""),"")</f>
        <v/>
      </c>
      <c r="D346" s="74"/>
      <c r="E346" s="74" t="str">
        <f>IFERROR(IF(ログ!B309&lt;&gt;"",ログ!B309,""),"")</f>
        <v/>
      </c>
      <c r="F346" s="353" t="str">
        <f>IFERROR(IF(ログ!E309&lt;&gt;"",ログ!E309,""),"")</f>
        <v/>
      </c>
      <c r="G346" s="354"/>
      <c r="H346" s="353" t="str">
        <f>IFERROR(IF(ログ!F309&lt;&gt;"",ログ!F309,""),"")</f>
        <v/>
      </c>
      <c r="I346" s="355"/>
      <c r="J346" s="75"/>
      <c r="K346" s="76" t="str">
        <f>IFERROR(IF(ログ!S308&lt;&gt;"",ログ!S308,""),"")</f>
        <v/>
      </c>
      <c r="L346" s="77"/>
      <c r="M346" s="78" t="str">
        <f>IFERROR(IF(ログ!T309&lt;&gt;"",ログ!T309,""),"")</f>
        <v/>
      </c>
    </row>
    <row r="347" spans="2:13" ht="19.5" customHeight="1">
      <c r="B347" s="356" t="s">
        <v>99</v>
      </c>
      <c r="C347" s="357"/>
      <c r="D347" s="36"/>
      <c r="E347" s="37"/>
      <c r="F347" s="358"/>
      <c r="G347" s="359"/>
      <c r="H347" s="356" t="s">
        <v>99</v>
      </c>
      <c r="I347" s="360"/>
      <c r="J347" s="38"/>
      <c r="K347" s="39">
        <f>SUMIF((K297:K346),"&lt;&gt;#REF!")</f>
        <v>0</v>
      </c>
      <c r="L347" s="11">
        <f>+K347+L289</f>
        <v>0</v>
      </c>
      <c r="M347" s="40"/>
    </row>
    <row r="348" spans="2:13" ht="19.5" customHeight="1">
      <c r="B348" s="10"/>
      <c r="C348" s="10"/>
      <c r="D348" s="11"/>
      <c r="E348" s="12"/>
      <c r="F348" s="12"/>
      <c r="G348" s="13"/>
      <c r="H348" s="10"/>
      <c r="I348" s="14"/>
      <c r="J348" s="11"/>
      <c r="K348" s="15"/>
      <c r="L348" s="11"/>
    </row>
    <row r="349" spans="2:13" ht="19.5" customHeight="1">
      <c r="B349" s="10"/>
      <c r="C349" s="10"/>
      <c r="D349" s="11"/>
      <c r="E349" s="12"/>
      <c r="F349" s="12"/>
      <c r="G349" s="13"/>
      <c r="H349" s="10"/>
      <c r="I349" s="14"/>
      <c r="J349" s="11"/>
      <c r="K349" s="15"/>
      <c r="L349" s="11"/>
    </row>
    <row r="350" spans="2:13" ht="20.25" customHeight="1">
      <c r="B350" s="373" t="s">
        <v>76</v>
      </c>
      <c r="C350" s="373"/>
      <c r="D350" s="373"/>
      <c r="E350" s="373"/>
      <c r="G350" s="374" t="s">
        <v>77</v>
      </c>
      <c r="H350" s="374"/>
      <c r="I350" s="151" t="str">
        <f>$I$2</f>
        <v>2026</v>
      </c>
      <c r="J350" s="375" t="s">
        <v>121</v>
      </c>
      <c r="K350" s="375"/>
      <c r="L350" s="375"/>
      <c r="M350" s="18" t="s">
        <v>78</v>
      </c>
    </row>
    <row r="351" spans="2:13" ht="18" customHeight="1">
      <c r="B351" s="365" t="s">
        <v>79</v>
      </c>
      <c r="C351" s="365"/>
      <c r="E351" s="41">
        <f>ログ!$N$2</f>
        <v>0</v>
      </c>
      <c r="F351" s="20" t="s">
        <v>80</v>
      </c>
      <c r="G351" s="366" t="s">
        <v>81</v>
      </c>
      <c r="H351" s="366"/>
      <c r="I351" s="22" t="s">
        <v>82</v>
      </c>
      <c r="J351" s="367" t="s">
        <v>83</v>
      </c>
      <c r="K351" s="365"/>
      <c r="L351" s="365"/>
      <c r="M351" s="21" t="s">
        <v>118</v>
      </c>
    </row>
    <row r="352" spans="2:13" ht="3" customHeight="1">
      <c r="B352" s="19"/>
      <c r="C352" s="19"/>
      <c r="G352" s="16" t="s">
        <v>84</v>
      </c>
      <c r="J352" s="18"/>
      <c r="K352" s="19"/>
      <c r="L352" s="19"/>
    </row>
    <row r="353" spans="2:13" ht="15" customHeight="1">
      <c r="B353" s="23" t="s">
        <v>85</v>
      </c>
      <c r="C353" s="24"/>
      <c r="D353" s="25"/>
      <c r="E353" s="26" t="s">
        <v>86</v>
      </c>
      <c r="F353" s="368" t="s">
        <v>87</v>
      </c>
      <c r="G353" s="369"/>
      <c r="H353" s="369"/>
      <c r="I353" s="370"/>
      <c r="J353" s="27" t="s">
        <v>88</v>
      </c>
      <c r="K353" s="28" t="s">
        <v>89</v>
      </c>
      <c r="L353" s="27" t="s">
        <v>90</v>
      </c>
      <c r="M353" s="29" t="s">
        <v>91</v>
      </c>
    </row>
    <row r="354" spans="2:13" ht="15" customHeight="1">
      <c r="B354" s="30" t="s">
        <v>92</v>
      </c>
      <c r="C354" s="31"/>
      <c r="D354" s="11"/>
      <c r="E354" s="19" t="s">
        <v>93</v>
      </c>
      <c r="F354" s="371" t="s">
        <v>94</v>
      </c>
      <c r="G354" s="372"/>
      <c r="H354" s="371" t="s">
        <v>95</v>
      </c>
      <c r="I354" s="371"/>
      <c r="J354" s="32" t="s">
        <v>96</v>
      </c>
      <c r="K354" s="33" t="s">
        <v>7</v>
      </c>
      <c r="L354" s="34" t="s">
        <v>97</v>
      </c>
      <c r="M354" s="35" t="s">
        <v>98</v>
      </c>
    </row>
    <row r="355" spans="2:13" ht="15" customHeight="1">
      <c r="B355" s="155" t="str">
        <f>IFERROR(IF(ログ!C310&lt;&gt;"",ログ!C310,""),"削除")</f>
        <v/>
      </c>
      <c r="C355" s="57" t="str">
        <f>IFERROR(IF(ログ!D310&lt;&gt;"",ログ!D310,""),"")</f>
        <v/>
      </c>
      <c r="D355" s="58"/>
      <c r="E355" s="58" t="str">
        <f>IFERROR(IF(ログ!B310&lt;&gt;"",ログ!B310,""),"")</f>
        <v/>
      </c>
      <c r="F355" s="364" t="str">
        <f>IFERROR(IF(ログ!E310&lt;&gt;"",ログ!E310,""),"")</f>
        <v/>
      </c>
      <c r="G355" s="362"/>
      <c r="H355" s="364" t="str">
        <f>IFERROR(IF(ログ!F310&lt;&gt;"",ログ!F310,""),"")</f>
        <v/>
      </c>
      <c r="I355" s="362"/>
      <c r="J355" s="59"/>
      <c r="K355" s="60" t="str">
        <f>IFERROR(IF(ログ!S309&lt;&gt;"",ログ!S309,""),"")</f>
        <v/>
      </c>
      <c r="L355" s="61" t="str">
        <f>IFERROR(IF(ログ!C310&lt;&gt;"",ログ!$O$3,""),"")</f>
        <v/>
      </c>
      <c r="M355" s="62" t="str">
        <f>IFERROR(IF(ログ!T310&lt;&gt;"",ログ!T310,""),"")</f>
        <v/>
      </c>
    </row>
    <row r="356" spans="2:13" ht="15" customHeight="1">
      <c r="B356" s="157" t="str">
        <f>IFERROR(IF(ログ!C311&lt;&gt;"",ログ!C311,""),"削除")</f>
        <v/>
      </c>
      <c r="C356" s="63" t="str">
        <f>IFERROR(IF(ログ!D311&lt;&gt;"",ログ!D311,""),"")</f>
        <v/>
      </c>
      <c r="D356" s="64"/>
      <c r="E356" s="64" t="str">
        <f>IFERROR(IF(ログ!B311&lt;&gt;"",ログ!B311,""),"")</f>
        <v/>
      </c>
      <c r="F356" s="350" t="str">
        <f>IFERROR(IF(ログ!E311&lt;&gt;"",ログ!E311,""),"")</f>
        <v/>
      </c>
      <c r="G356" s="351"/>
      <c r="H356" s="350" t="str">
        <f>IFERROR(IF(ログ!F311&lt;&gt;"",ログ!F311,""),"")</f>
        <v/>
      </c>
      <c r="I356" s="351"/>
      <c r="J356" s="65"/>
      <c r="K356" s="66" t="str">
        <f>IFERROR(IF(ログ!S310&lt;&gt;"",ログ!S310,""),"")</f>
        <v/>
      </c>
      <c r="L356" s="67"/>
      <c r="M356" s="68" t="str">
        <f>IFERROR(IF(ログ!T311&lt;&gt;"",ログ!T311,""),"")</f>
        <v/>
      </c>
    </row>
    <row r="357" spans="2:13" ht="15" customHeight="1">
      <c r="B357" s="157" t="str">
        <f>IFERROR(IF(ログ!C312&lt;&gt;"",ログ!C312,""),"削除")</f>
        <v/>
      </c>
      <c r="C357" s="63" t="str">
        <f>IFERROR(IF(ログ!D312&lt;&gt;"",ログ!D312,""),"")</f>
        <v/>
      </c>
      <c r="D357" s="64"/>
      <c r="E357" s="64" t="str">
        <f>IFERROR(IF(ログ!B312&lt;&gt;"",ログ!B312,""),"")</f>
        <v/>
      </c>
      <c r="F357" s="350" t="str">
        <f>IFERROR(IF(ログ!E312&lt;&gt;"",ログ!E312,""),"")</f>
        <v/>
      </c>
      <c r="G357" s="351"/>
      <c r="H357" s="350" t="str">
        <f>IFERROR(IF(ログ!F312&lt;&gt;"",ログ!F312,""),"")</f>
        <v/>
      </c>
      <c r="I357" s="351"/>
      <c r="J357" s="65"/>
      <c r="K357" s="66" t="str">
        <f>IFERROR(IF(ログ!S311&lt;&gt;"",ログ!S311,""),"")</f>
        <v/>
      </c>
      <c r="L357" s="67"/>
      <c r="M357" s="68" t="str">
        <f>IFERROR(IF(ログ!T312&lt;&gt;"",ログ!T312,""),"")</f>
        <v/>
      </c>
    </row>
    <row r="358" spans="2:13" ht="15" customHeight="1">
      <c r="B358" s="157" t="str">
        <f>IFERROR(IF(ログ!C313&lt;&gt;"",ログ!C313,""),"削除")</f>
        <v/>
      </c>
      <c r="C358" s="63" t="str">
        <f>IFERROR(IF(ログ!D313&lt;&gt;"",ログ!D313,""),"")</f>
        <v/>
      </c>
      <c r="D358" s="64"/>
      <c r="E358" s="64" t="str">
        <f>IFERROR(IF(ログ!B313&lt;&gt;"",ログ!B313,""),"")</f>
        <v/>
      </c>
      <c r="F358" s="350" t="str">
        <f>IFERROR(IF(ログ!E313&lt;&gt;"",ログ!E313,""),"")</f>
        <v/>
      </c>
      <c r="G358" s="351"/>
      <c r="H358" s="350" t="str">
        <f>IFERROR(IF(ログ!F313&lt;&gt;"",ログ!F313,""),"")</f>
        <v/>
      </c>
      <c r="I358" s="351"/>
      <c r="J358" s="65"/>
      <c r="K358" s="66" t="str">
        <f>IFERROR(IF(ログ!S312&lt;&gt;"",ログ!S312,""),"")</f>
        <v/>
      </c>
      <c r="L358" s="67"/>
      <c r="M358" s="68" t="str">
        <f>IFERROR(IF(ログ!T313&lt;&gt;"",ログ!T313,""),"")</f>
        <v/>
      </c>
    </row>
    <row r="359" spans="2:13" ht="15" customHeight="1">
      <c r="B359" s="157" t="str">
        <f>IFERROR(IF(ログ!C314&lt;&gt;"",ログ!C314,""),"削除")</f>
        <v/>
      </c>
      <c r="C359" s="63" t="str">
        <f>IFERROR(IF(ログ!D314&lt;&gt;"",ログ!D314,""),"")</f>
        <v/>
      </c>
      <c r="D359" s="64"/>
      <c r="E359" s="64" t="str">
        <f>IFERROR(IF(ログ!B314&lt;&gt;"",ログ!B314,""),"")</f>
        <v/>
      </c>
      <c r="F359" s="350" t="str">
        <f>IFERROR(IF(ログ!E314&lt;&gt;"",ログ!E314,""),"")</f>
        <v/>
      </c>
      <c r="G359" s="351"/>
      <c r="H359" s="350" t="str">
        <f>IFERROR(IF(ログ!F314&lt;&gt;"",ログ!F314,""),"")</f>
        <v/>
      </c>
      <c r="I359" s="351"/>
      <c r="J359" s="65"/>
      <c r="K359" s="66" t="str">
        <f>IFERROR(IF(ログ!S313&lt;&gt;"",ログ!S313,""),"")</f>
        <v/>
      </c>
      <c r="L359" s="67"/>
      <c r="M359" s="68" t="str">
        <f>IFERROR(IF(ログ!T314&lt;&gt;"",ログ!T314,""),"")</f>
        <v/>
      </c>
    </row>
    <row r="360" spans="2:13" ht="15" customHeight="1">
      <c r="B360" s="157" t="str">
        <f>IFERROR(IF(ログ!C315&lt;&gt;"",ログ!C315,""),"削除")</f>
        <v/>
      </c>
      <c r="C360" s="63" t="str">
        <f>IFERROR(IF(ログ!D315&lt;&gt;"",ログ!D315,""),"")</f>
        <v/>
      </c>
      <c r="D360" s="64"/>
      <c r="E360" s="64" t="str">
        <f>IFERROR(IF(ログ!B315&lt;&gt;"",ログ!B315,""),"")</f>
        <v/>
      </c>
      <c r="F360" s="350" t="str">
        <f>IFERROR(IF(ログ!E315&lt;&gt;"",ログ!E315,""),"")</f>
        <v/>
      </c>
      <c r="G360" s="351"/>
      <c r="H360" s="350" t="str">
        <f>IFERROR(IF(ログ!F315&lt;&gt;"",ログ!F315,""),"")</f>
        <v/>
      </c>
      <c r="I360" s="351"/>
      <c r="J360" s="65"/>
      <c r="K360" s="66" t="str">
        <f>IFERROR(IF(ログ!S314&lt;&gt;"",ログ!S314,""),"")</f>
        <v/>
      </c>
      <c r="L360" s="67"/>
      <c r="M360" s="68" t="str">
        <f>IFERROR(IF(ログ!T315&lt;&gt;"",ログ!T315,""),"")</f>
        <v/>
      </c>
    </row>
    <row r="361" spans="2:13" ht="15" customHeight="1">
      <c r="B361" s="157" t="str">
        <f>IFERROR(IF(ログ!C316&lt;&gt;"",ログ!C316,""),"削除")</f>
        <v/>
      </c>
      <c r="C361" s="63" t="str">
        <f>IFERROR(IF(ログ!D316&lt;&gt;"",ログ!D316,""),"")</f>
        <v/>
      </c>
      <c r="D361" s="64"/>
      <c r="E361" s="64" t="str">
        <f>IFERROR(IF(ログ!B316&lt;&gt;"",ログ!B316,""),"")</f>
        <v/>
      </c>
      <c r="F361" s="350" t="str">
        <f>IFERROR(IF(ログ!E316&lt;&gt;"",ログ!E316,""),"")</f>
        <v/>
      </c>
      <c r="G361" s="351"/>
      <c r="H361" s="350" t="str">
        <f>IFERROR(IF(ログ!F316&lt;&gt;"",ログ!F316,""),"")</f>
        <v/>
      </c>
      <c r="I361" s="351"/>
      <c r="J361" s="65"/>
      <c r="K361" s="66" t="str">
        <f>IFERROR(IF(ログ!S315&lt;&gt;"",ログ!S315,""),"")</f>
        <v/>
      </c>
      <c r="L361" s="67"/>
      <c r="M361" s="68" t="str">
        <f>IFERROR(IF(ログ!T316&lt;&gt;"",ログ!T316,""),"")</f>
        <v/>
      </c>
    </row>
    <row r="362" spans="2:13" ht="15" customHeight="1">
      <c r="B362" s="156" t="str">
        <f>IFERROR(IF(ログ!C317&lt;&gt;"",ログ!C317,""),"削除")</f>
        <v/>
      </c>
      <c r="C362" s="63" t="str">
        <f>IFERROR(IF(ログ!D317&lt;&gt;"",ログ!D317,""),"")</f>
        <v/>
      </c>
      <c r="D362" s="69"/>
      <c r="E362" s="69" t="str">
        <f>IFERROR(IF(ログ!B317&lt;&gt;"",ログ!B317,""),"")</f>
        <v/>
      </c>
      <c r="F362" s="350" t="str">
        <f>IFERROR(IF(ログ!E317&lt;&gt;"",ログ!E317,""),"")</f>
        <v/>
      </c>
      <c r="G362" s="351"/>
      <c r="H362" s="350" t="str">
        <f>IFERROR(IF(ログ!F317&lt;&gt;"",ログ!F317,""),"")</f>
        <v/>
      </c>
      <c r="I362" s="351"/>
      <c r="J362" s="70"/>
      <c r="K362" s="71" t="str">
        <f>IFERROR(IF(ログ!S316&lt;&gt;"",ログ!S316,""),"")</f>
        <v/>
      </c>
      <c r="L362" s="72"/>
      <c r="M362" s="73" t="str">
        <f>IFERROR(IF(ログ!T317&lt;&gt;"",ログ!T317,""),"")</f>
        <v/>
      </c>
    </row>
    <row r="363" spans="2:13" ht="15" customHeight="1">
      <c r="B363" s="156" t="str">
        <f>IFERROR(IF(ログ!C318&lt;&gt;"",ログ!C318,""),"削除")</f>
        <v/>
      </c>
      <c r="C363" s="63" t="str">
        <f>IFERROR(IF(ログ!D318&lt;&gt;"",ログ!D318,""),"")</f>
        <v/>
      </c>
      <c r="D363" s="69"/>
      <c r="E363" s="69" t="str">
        <f>IFERROR(IF(ログ!B318&lt;&gt;"",ログ!B318,""),"")</f>
        <v/>
      </c>
      <c r="F363" s="350" t="str">
        <f>IFERROR(IF(ログ!E318&lt;&gt;"",ログ!E318,""),"")</f>
        <v/>
      </c>
      <c r="G363" s="351"/>
      <c r="H363" s="350" t="str">
        <f>IFERROR(IF(ログ!F318&lt;&gt;"",ログ!F318,""),"")</f>
        <v/>
      </c>
      <c r="I363" s="351"/>
      <c r="J363" s="70"/>
      <c r="K363" s="71" t="str">
        <f>IFERROR(IF(ログ!S317&lt;&gt;"",ログ!S317,""),"")</f>
        <v/>
      </c>
      <c r="L363" s="72"/>
      <c r="M363" s="73" t="str">
        <f>IFERROR(IF(ログ!T318&lt;&gt;"",ログ!T318,""),"")</f>
        <v/>
      </c>
    </row>
    <row r="364" spans="2:13" ht="15" customHeight="1">
      <c r="B364" s="158" t="str">
        <f>IFERROR(IF(ログ!C319&lt;&gt;"",ログ!C319,""),"削除")</f>
        <v/>
      </c>
      <c r="C364" s="63" t="str">
        <f>IFERROR(IF(ログ!D319&lt;&gt;"",ログ!D319,""),"")</f>
        <v/>
      </c>
      <c r="D364" s="74"/>
      <c r="E364" s="74" t="str">
        <f>IFERROR(IF(ログ!B319&lt;&gt;"",ログ!B319,""),"")</f>
        <v/>
      </c>
      <c r="F364" s="350" t="str">
        <f>IFERROR(IF(ログ!E319&lt;&gt;"",ログ!E319,""),"")</f>
        <v/>
      </c>
      <c r="G364" s="351"/>
      <c r="H364" s="350" t="str">
        <f>IFERROR(IF(ログ!F319&lt;&gt;"",ログ!F319,""),"")</f>
        <v/>
      </c>
      <c r="I364" s="351"/>
      <c r="J364" s="75"/>
      <c r="K364" s="76" t="str">
        <f>IFERROR(IF(ログ!S318&lt;&gt;"",ログ!S318,""),"")</f>
        <v/>
      </c>
      <c r="L364" s="77"/>
      <c r="M364" s="78" t="str">
        <f>IFERROR(IF(ログ!T319&lt;&gt;"",ログ!T319,""),"")</f>
        <v/>
      </c>
    </row>
    <row r="365" spans="2:13" ht="15" customHeight="1">
      <c r="B365" s="155" t="str">
        <f>IFERROR(IF(ログ!C320&lt;&gt;"",ログ!C320,""),"削除")</f>
        <v/>
      </c>
      <c r="C365" s="79" t="str">
        <f>IFERROR(IF(ログ!D320&lt;&gt;"",ログ!D320,""),"")</f>
        <v/>
      </c>
      <c r="D365" s="80"/>
      <c r="E365" s="80" t="str">
        <f>IFERROR(IF(ログ!B320&lt;&gt;"",ログ!B320,""),"")</f>
        <v/>
      </c>
      <c r="F365" s="361" t="str">
        <f>IFERROR(IF(ログ!E320&lt;&gt;"",ログ!E320,""),"")</f>
        <v/>
      </c>
      <c r="G365" s="362"/>
      <c r="H365" s="361" t="str">
        <f>IFERROR(IF(ログ!F320&lt;&gt;"",ログ!F320,""),"")</f>
        <v/>
      </c>
      <c r="I365" s="362"/>
      <c r="J365" s="59"/>
      <c r="K365" s="60" t="str">
        <f>IFERROR(IF(ログ!S319&lt;&gt;"",ログ!S319,""),"")</f>
        <v/>
      </c>
      <c r="L365" s="81"/>
      <c r="M365" s="62" t="str">
        <f>IFERROR(IF(ログ!T320&lt;&gt;"",ログ!T320,""),"")</f>
        <v/>
      </c>
    </row>
    <row r="366" spans="2:13" ht="15" customHeight="1">
      <c r="B366" s="157" t="str">
        <f>IFERROR(IF(ログ!C321&lt;&gt;"",ログ!C321,""),"削除")</f>
        <v/>
      </c>
      <c r="C366" s="63" t="str">
        <f>IFERROR(IF(ログ!D321&lt;&gt;"",ログ!D321,""),"")</f>
        <v/>
      </c>
      <c r="D366" s="64"/>
      <c r="E366" s="64" t="str">
        <f>IFERROR(IF(ログ!B321&lt;&gt;"",ログ!B321,""),"")</f>
        <v/>
      </c>
      <c r="F366" s="350" t="str">
        <f>IFERROR(IF(ログ!E321&lt;&gt;"",ログ!E321,""),"")</f>
        <v/>
      </c>
      <c r="G366" s="351"/>
      <c r="H366" s="350" t="str">
        <f>IFERROR(IF(ログ!F321&lt;&gt;"",ログ!F321,""),"")</f>
        <v/>
      </c>
      <c r="I366" s="351"/>
      <c r="J366" s="65"/>
      <c r="K366" s="66" t="str">
        <f>IFERROR(IF(ログ!S320&lt;&gt;"",ログ!S320,""),"")</f>
        <v/>
      </c>
      <c r="L366" s="67"/>
      <c r="M366" s="68" t="str">
        <f>IFERROR(IF(ログ!T321&lt;&gt;"",ログ!T321,""),"")</f>
        <v/>
      </c>
    </row>
    <row r="367" spans="2:13" ht="15" customHeight="1">
      <c r="B367" s="157" t="str">
        <f>IFERROR(IF(ログ!C322&lt;&gt;"",ログ!C322,""),"削除")</f>
        <v/>
      </c>
      <c r="C367" s="63" t="str">
        <f>IFERROR(IF(ログ!D322&lt;&gt;"",ログ!D322,""),"")</f>
        <v/>
      </c>
      <c r="D367" s="64"/>
      <c r="E367" s="64" t="str">
        <f>IFERROR(IF(ログ!B322&lt;&gt;"",ログ!B322,""),"")</f>
        <v/>
      </c>
      <c r="F367" s="350" t="str">
        <f>IFERROR(IF(ログ!E322&lt;&gt;"",ログ!E322,""),"")</f>
        <v/>
      </c>
      <c r="G367" s="351"/>
      <c r="H367" s="350" t="str">
        <f>IFERROR(IF(ログ!F322&lt;&gt;"",ログ!F322,""),"")</f>
        <v/>
      </c>
      <c r="I367" s="351"/>
      <c r="J367" s="65"/>
      <c r="K367" s="66" t="str">
        <f>IFERROR(IF(ログ!S321&lt;&gt;"",ログ!S321,""),"")</f>
        <v/>
      </c>
      <c r="L367" s="67"/>
      <c r="M367" s="68" t="str">
        <f>IFERROR(IF(ログ!T322&lt;&gt;"",ログ!T322,""),"")</f>
        <v/>
      </c>
    </row>
    <row r="368" spans="2:13" ht="15" customHeight="1">
      <c r="B368" s="157" t="str">
        <f>IFERROR(IF(ログ!C323&lt;&gt;"",ログ!C323,""),"削除")</f>
        <v/>
      </c>
      <c r="C368" s="63" t="str">
        <f>IFERROR(IF(ログ!D323&lt;&gt;"",ログ!D323,""),"")</f>
        <v/>
      </c>
      <c r="D368" s="64"/>
      <c r="E368" s="64" t="str">
        <f>IFERROR(IF(ログ!B323&lt;&gt;"",ログ!B323,""),"")</f>
        <v/>
      </c>
      <c r="F368" s="350" t="str">
        <f>IFERROR(IF(ログ!E323&lt;&gt;"",ログ!E323,""),"")</f>
        <v/>
      </c>
      <c r="G368" s="351"/>
      <c r="H368" s="350" t="str">
        <f>IFERROR(IF(ログ!F323&lt;&gt;"",ログ!F323,""),"")</f>
        <v/>
      </c>
      <c r="I368" s="351"/>
      <c r="J368" s="65"/>
      <c r="K368" s="66" t="str">
        <f>IFERROR(IF(ログ!S322&lt;&gt;"",ログ!S322,""),"")</f>
        <v/>
      </c>
      <c r="L368" s="67"/>
      <c r="M368" s="68" t="str">
        <f>IFERROR(IF(ログ!T323&lt;&gt;"",ログ!T323,""),"")</f>
        <v/>
      </c>
    </row>
    <row r="369" spans="2:13" ht="15" customHeight="1">
      <c r="B369" s="157" t="str">
        <f>IFERROR(IF(ログ!C324&lt;&gt;"",ログ!C324,""),"削除")</f>
        <v/>
      </c>
      <c r="C369" s="63" t="str">
        <f>IFERROR(IF(ログ!D324&lt;&gt;"",ログ!D324,""),"")</f>
        <v/>
      </c>
      <c r="D369" s="64"/>
      <c r="E369" s="64" t="str">
        <f>IFERROR(IF(ログ!B324&lt;&gt;"",ログ!B324,""),"")</f>
        <v/>
      </c>
      <c r="F369" s="350" t="str">
        <f>IFERROR(IF(ログ!E324&lt;&gt;"",ログ!E324,""),"")</f>
        <v/>
      </c>
      <c r="G369" s="351"/>
      <c r="H369" s="350" t="str">
        <f>IFERROR(IF(ログ!F324&lt;&gt;"",ログ!F324,""),"")</f>
        <v/>
      </c>
      <c r="I369" s="351"/>
      <c r="J369" s="65"/>
      <c r="K369" s="66" t="str">
        <f>IFERROR(IF(ログ!S323&lt;&gt;"",ログ!S323,""),"")</f>
        <v/>
      </c>
      <c r="L369" s="67"/>
      <c r="M369" s="68" t="str">
        <f>IFERROR(IF(ログ!T324&lt;&gt;"",ログ!T324,""),"")</f>
        <v/>
      </c>
    </row>
    <row r="370" spans="2:13" ht="15" customHeight="1">
      <c r="B370" s="157" t="str">
        <f>IFERROR(IF(ログ!C325&lt;&gt;"",ログ!C325,""),"削除")</f>
        <v/>
      </c>
      <c r="C370" s="63" t="str">
        <f>IFERROR(IF(ログ!D325&lt;&gt;"",ログ!D325,""),"")</f>
        <v/>
      </c>
      <c r="D370" s="64"/>
      <c r="E370" s="64" t="str">
        <f>IFERROR(IF(ログ!B325&lt;&gt;"",ログ!B325,""),"")</f>
        <v/>
      </c>
      <c r="F370" s="350" t="str">
        <f>IFERROR(IF(ログ!E325&lt;&gt;"",ログ!E325,""),"")</f>
        <v/>
      </c>
      <c r="G370" s="351"/>
      <c r="H370" s="350" t="str">
        <f>IFERROR(IF(ログ!F325&lt;&gt;"",ログ!F325,""),"")</f>
        <v/>
      </c>
      <c r="I370" s="351"/>
      <c r="J370" s="65"/>
      <c r="K370" s="66" t="str">
        <f>IFERROR(IF(ログ!S324&lt;&gt;"",ログ!S324,""),"")</f>
        <v/>
      </c>
      <c r="L370" s="67"/>
      <c r="M370" s="68" t="str">
        <f>IFERROR(IF(ログ!T325&lt;&gt;"",ログ!T325,""),"")</f>
        <v/>
      </c>
    </row>
    <row r="371" spans="2:13" ht="15" customHeight="1">
      <c r="B371" s="157" t="str">
        <f>IFERROR(IF(ログ!C326&lt;&gt;"",ログ!C326,""),"削除")</f>
        <v/>
      </c>
      <c r="C371" s="63" t="str">
        <f>IFERROR(IF(ログ!D326&lt;&gt;"",ログ!D326,""),"")</f>
        <v/>
      </c>
      <c r="D371" s="64"/>
      <c r="E371" s="64" t="str">
        <f>IFERROR(IF(ログ!B326&lt;&gt;"",ログ!B326,""),"")</f>
        <v/>
      </c>
      <c r="F371" s="350" t="str">
        <f>IFERROR(IF(ログ!E326&lt;&gt;"",ログ!E326,""),"")</f>
        <v/>
      </c>
      <c r="G371" s="351"/>
      <c r="H371" s="350" t="str">
        <f>IFERROR(IF(ログ!F326&lt;&gt;"",ログ!F326,""),"")</f>
        <v/>
      </c>
      <c r="I371" s="351"/>
      <c r="J371" s="65"/>
      <c r="K371" s="66" t="str">
        <f>IFERROR(IF(ログ!S325&lt;&gt;"",ログ!S325,""),"")</f>
        <v/>
      </c>
      <c r="L371" s="67"/>
      <c r="M371" s="68" t="str">
        <f>IFERROR(IF(ログ!T326&lt;&gt;"",ログ!T326,""),"")</f>
        <v/>
      </c>
    </row>
    <row r="372" spans="2:13" ht="15" customHeight="1">
      <c r="B372" s="156" t="str">
        <f>IFERROR(IF(ログ!C327&lt;&gt;"",ログ!C327,""),"削除")</f>
        <v/>
      </c>
      <c r="C372" s="63" t="str">
        <f>IFERROR(IF(ログ!D327&lt;&gt;"",ログ!D327,""),"")</f>
        <v/>
      </c>
      <c r="D372" s="69"/>
      <c r="E372" s="69" t="str">
        <f>IFERROR(IF(ログ!B327&lt;&gt;"",ログ!B327,""),"")</f>
        <v/>
      </c>
      <c r="F372" s="350" t="str">
        <f>IFERROR(IF(ログ!E327&lt;&gt;"",ログ!E327,""),"")</f>
        <v/>
      </c>
      <c r="G372" s="351"/>
      <c r="H372" s="350" t="str">
        <f>IFERROR(IF(ログ!F327&lt;&gt;"",ログ!F327,""),"")</f>
        <v/>
      </c>
      <c r="I372" s="351"/>
      <c r="J372" s="70"/>
      <c r="K372" s="71" t="str">
        <f>IFERROR(IF(ログ!S326&lt;&gt;"",ログ!S326,""),"")</f>
        <v/>
      </c>
      <c r="L372" s="72"/>
      <c r="M372" s="73" t="str">
        <f>IFERROR(IF(ログ!T327&lt;&gt;"",ログ!T327,""),"")</f>
        <v/>
      </c>
    </row>
    <row r="373" spans="2:13" ht="15" customHeight="1">
      <c r="B373" s="156" t="str">
        <f>IFERROR(IF(ログ!C328&lt;&gt;"",ログ!C328,""),"削除")</f>
        <v/>
      </c>
      <c r="C373" s="63" t="str">
        <f>IFERROR(IF(ログ!D328&lt;&gt;"",ログ!D328,""),"")</f>
        <v/>
      </c>
      <c r="D373" s="69"/>
      <c r="E373" s="69" t="str">
        <f>IFERROR(IF(ログ!B328&lt;&gt;"",ログ!B328,""),"")</f>
        <v/>
      </c>
      <c r="F373" s="350" t="str">
        <f>IFERROR(IF(ログ!E328&lt;&gt;"",ログ!E328,""),"")</f>
        <v/>
      </c>
      <c r="G373" s="351"/>
      <c r="H373" s="350" t="str">
        <f>IFERROR(IF(ログ!F328&lt;&gt;"",ログ!F328,""),"")</f>
        <v/>
      </c>
      <c r="I373" s="351"/>
      <c r="J373" s="70"/>
      <c r="K373" s="71" t="str">
        <f>IFERROR(IF(ログ!S327&lt;&gt;"",ログ!S327,""),"")</f>
        <v/>
      </c>
      <c r="L373" s="72"/>
      <c r="M373" s="73" t="str">
        <f>IFERROR(IF(ログ!T328&lt;&gt;"",ログ!T328,""),"")</f>
        <v/>
      </c>
    </row>
    <row r="374" spans="2:13" ht="15" customHeight="1">
      <c r="B374" s="158" t="str">
        <f>IFERROR(IF(ログ!C329&lt;&gt;"",ログ!C329,""),"削除")</f>
        <v/>
      </c>
      <c r="C374" s="63" t="str">
        <f>IFERROR(IF(ログ!D329&lt;&gt;"",ログ!D329,""),"")</f>
        <v/>
      </c>
      <c r="D374" s="74"/>
      <c r="E374" s="74" t="str">
        <f>IFERROR(IF(ログ!B329&lt;&gt;"",ログ!B329,""),"")</f>
        <v/>
      </c>
      <c r="F374" s="350" t="str">
        <f>IFERROR(IF(ログ!E329&lt;&gt;"",ログ!E329,""),"")</f>
        <v/>
      </c>
      <c r="G374" s="351"/>
      <c r="H374" s="350" t="str">
        <f>IFERROR(IF(ログ!F329&lt;&gt;"",ログ!F329,""),"")</f>
        <v/>
      </c>
      <c r="I374" s="351"/>
      <c r="J374" s="75"/>
      <c r="K374" s="76" t="str">
        <f>IFERROR(IF(ログ!S328&lt;&gt;"",ログ!S328,""),"")</f>
        <v/>
      </c>
      <c r="L374" s="77"/>
      <c r="M374" s="78" t="str">
        <f>IFERROR(IF(ログ!T329&lt;&gt;"",ログ!T329,""),"")</f>
        <v/>
      </c>
    </row>
    <row r="375" spans="2:13" ht="15" customHeight="1">
      <c r="B375" s="155" t="str">
        <f>IFERROR(IF(ログ!C330&lt;&gt;"",ログ!C330,""),"削除")</f>
        <v/>
      </c>
      <c r="C375" s="79" t="str">
        <f>IFERROR(IF(ログ!D330&lt;&gt;"",ログ!D330,""),"")</f>
        <v/>
      </c>
      <c r="D375" s="80"/>
      <c r="E375" s="80" t="str">
        <f>IFERROR(IF(ログ!B330&lt;&gt;"",ログ!B330,""),"")</f>
        <v/>
      </c>
      <c r="F375" s="361" t="str">
        <f>IFERROR(IF(ログ!E330&lt;&gt;"",ログ!E330,""),"")</f>
        <v/>
      </c>
      <c r="G375" s="362"/>
      <c r="H375" s="361" t="str">
        <f>IFERROR(IF(ログ!F330&lt;&gt;"",ログ!F330,""),"")</f>
        <v/>
      </c>
      <c r="I375" s="362"/>
      <c r="J375" s="59"/>
      <c r="K375" s="60" t="str">
        <f>IFERROR(IF(ログ!S329&lt;&gt;"",ログ!S329,""),"")</f>
        <v/>
      </c>
      <c r="L375" s="81"/>
      <c r="M375" s="62" t="str">
        <f>IFERROR(IF(ログ!T330&lt;&gt;"",ログ!T330,""),"")</f>
        <v/>
      </c>
    </row>
    <row r="376" spans="2:13" ht="15" customHeight="1">
      <c r="B376" s="157" t="str">
        <f>IFERROR(IF(ログ!C331&lt;&gt;"",ログ!C331,""),"削除")</f>
        <v/>
      </c>
      <c r="C376" s="63" t="str">
        <f>IFERROR(IF(ログ!D331&lt;&gt;"",ログ!D331,""),"")</f>
        <v/>
      </c>
      <c r="D376" s="64"/>
      <c r="E376" s="64" t="str">
        <f>IFERROR(IF(ログ!B331&lt;&gt;"",ログ!B331,""),"")</f>
        <v/>
      </c>
      <c r="F376" s="350" t="str">
        <f>IFERROR(IF(ログ!E331&lt;&gt;"",ログ!E331,""),"")</f>
        <v/>
      </c>
      <c r="G376" s="351"/>
      <c r="H376" s="350" t="str">
        <f>IFERROR(IF(ログ!F331&lt;&gt;"",ログ!F331,""),"")</f>
        <v/>
      </c>
      <c r="I376" s="351"/>
      <c r="J376" s="65"/>
      <c r="K376" s="66" t="str">
        <f>IFERROR(IF(ログ!S330&lt;&gt;"",ログ!S330,""),"")</f>
        <v/>
      </c>
      <c r="L376" s="67"/>
      <c r="M376" s="68" t="str">
        <f>IFERROR(IF(ログ!T331&lt;&gt;"",ログ!T331,""),"")</f>
        <v/>
      </c>
    </row>
    <row r="377" spans="2:13" ht="15" customHeight="1">
      <c r="B377" s="157" t="str">
        <f>IFERROR(IF(ログ!C332&lt;&gt;"",ログ!C332,""),"削除")</f>
        <v/>
      </c>
      <c r="C377" s="63" t="str">
        <f>IFERROR(IF(ログ!D332&lt;&gt;"",ログ!D332,""),"")</f>
        <v/>
      </c>
      <c r="D377" s="64"/>
      <c r="E377" s="64" t="str">
        <f>IFERROR(IF(ログ!B332&lt;&gt;"",ログ!B332,""),"")</f>
        <v/>
      </c>
      <c r="F377" s="350" t="str">
        <f>IFERROR(IF(ログ!E332&lt;&gt;"",ログ!E332,""),"")</f>
        <v/>
      </c>
      <c r="G377" s="351"/>
      <c r="H377" s="350" t="str">
        <f>IFERROR(IF(ログ!F332&lt;&gt;"",ログ!F332,""),"")</f>
        <v/>
      </c>
      <c r="I377" s="351"/>
      <c r="J377" s="65"/>
      <c r="K377" s="66" t="str">
        <f>IFERROR(IF(ログ!S331&lt;&gt;"",ログ!S331,""),"")</f>
        <v/>
      </c>
      <c r="L377" s="67"/>
      <c r="M377" s="68" t="str">
        <f>IFERROR(IF(ログ!T332&lt;&gt;"",ログ!T332,""),"")</f>
        <v/>
      </c>
    </row>
    <row r="378" spans="2:13" ht="15" customHeight="1">
      <c r="B378" s="157" t="str">
        <f>IFERROR(IF(ログ!C333&lt;&gt;"",ログ!C333,""),"削除")</f>
        <v/>
      </c>
      <c r="C378" s="63" t="str">
        <f>IFERROR(IF(ログ!D333&lt;&gt;"",ログ!D333,""),"")</f>
        <v/>
      </c>
      <c r="D378" s="64"/>
      <c r="E378" s="64" t="str">
        <f>IFERROR(IF(ログ!B333&lt;&gt;"",ログ!B333,""),"")</f>
        <v/>
      </c>
      <c r="F378" s="350" t="str">
        <f>IFERROR(IF(ログ!E333&lt;&gt;"",ログ!E333,""),"")</f>
        <v/>
      </c>
      <c r="G378" s="351"/>
      <c r="H378" s="350" t="str">
        <f>IFERROR(IF(ログ!F333&lt;&gt;"",ログ!F333,""),"")</f>
        <v/>
      </c>
      <c r="I378" s="351"/>
      <c r="J378" s="65"/>
      <c r="K378" s="66" t="str">
        <f>IFERROR(IF(ログ!S332&lt;&gt;"",ログ!S332,""),"")</f>
        <v/>
      </c>
      <c r="L378" s="67"/>
      <c r="M378" s="68" t="str">
        <f>IFERROR(IF(ログ!T333&lt;&gt;"",ログ!T333,""),"")</f>
        <v/>
      </c>
    </row>
    <row r="379" spans="2:13" ht="15" customHeight="1">
      <c r="B379" s="157" t="str">
        <f>IFERROR(IF(ログ!C334&lt;&gt;"",ログ!C334,""),"削除")</f>
        <v/>
      </c>
      <c r="C379" s="63" t="str">
        <f>IFERROR(IF(ログ!D334&lt;&gt;"",ログ!D334,""),"")</f>
        <v/>
      </c>
      <c r="D379" s="64"/>
      <c r="E379" s="64" t="str">
        <f>IFERROR(IF(ログ!B334&lt;&gt;"",ログ!B334,""),"")</f>
        <v/>
      </c>
      <c r="F379" s="350" t="str">
        <f>IFERROR(IF(ログ!E334&lt;&gt;"",ログ!E334,""),"")</f>
        <v/>
      </c>
      <c r="G379" s="351"/>
      <c r="H379" s="350" t="str">
        <f>IFERROR(IF(ログ!F334&lt;&gt;"",ログ!F334,""),"")</f>
        <v/>
      </c>
      <c r="I379" s="352"/>
      <c r="J379" s="65"/>
      <c r="K379" s="66" t="str">
        <f>IFERROR(IF(ログ!S333&lt;&gt;"",ログ!S333,""),"")</f>
        <v/>
      </c>
      <c r="L379" s="67"/>
      <c r="M379" s="68" t="str">
        <f>IFERROR(IF(ログ!T334&lt;&gt;"",ログ!T334,""),"")</f>
        <v/>
      </c>
    </row>
    <row r="380" spans="2:13" ht="15" customHeight="1">
      <c r="B380" s="157" t="str">
        <f>IFERROR(IF(ログ!C335&lt;&gt;"",ログ!C335,""),"削除")</f>
        <v/>
      </c>
      <c r="C380" s="63" t="str">
        <f>IFERROR(IF(ログ!D335&lt;&gt;"",ログ!D335,""),"")</f>
        <v/>
      </c>
      <c r="D380" s="64"/>
      <c r="E380" s="64" t="str">
        <f>IFERROR(IF(ログ!B335&lt;&gt;"",ログ!B335,""),"")</f>
        <v/>
      </c>
      <c r="F380" s="350" t="str">
        <f>IFERROR(IF(ログ!E335&lt;&gt;"",ログ!E335,""),"")</f>
        <v/>
      </c>
      <c r="G380" s="351"/>
      <c r="H380" s="350" t="str">
        <f>IFERROR(IF(ログ!F335&lt;&gt;"",ログ!F335,""),"")</f>
        <v/>
      </c>
      <c r="I380" s="352"/>
      <c r="J380" s="65"/>
      <c r="K380" s="66" t="str">
        <f>IFERROR(IF(ログ!S334&lt;&gt;"",ログ!S334,""),"")</f>
        <v/>
      </c>
      <c r="L380" s="67"/>
      <c r="M380" s="68" t="str">
        <f>IFERROR(IF(ログ!T335&lt;&gt;"",ログ!T335,""),"")</f>
        <v/>
      </c>
    </row>
    <row r="381" spans="2:13" ht="15" customHeight="1">
      <c r="B381" s="157" t="str">
        <f>IFERROR(IF(ログ!C336&lt;&gt;"",ログ!C336,""),"削除")</f>
        <v/>
      </c>
      <c r="C381" s="63" t="str">
        <f>IFERROR(IF(ログ!D336&lt;&gt;"",ログ!D336,""),"")</f>
        <v/>
      </c>
      <c r="D381" s="64"/>
      <c r="E381" s="64" t="str">
        <f>IFERROR(IF(ログ!B336&lt;&gt;"",ログ!B336,""),"")</f>
        <v/>
      </c>
      <c r="F381" s="350" t="str">
        <f>IFERROR(IF(ログ!E336&lt;&gt;"",ログ!E336,""),"")</f>
        <v/>
      </c>
      <c r="G381" s="351"/>
      <c r="H381" s="350" t="str">
        <f>IFERROR(IF(ログ!F336&lt;&gt;"",ログ!F336,""),"")</f>
        <v/>
      </c>
      <c r="I381" s="352"/>
      <c r="J381" s="65"/>
      <c r="K381" s="66" t="str">
        <f>IFERROR(IF(ログ!S335&lt;&gt;"",ログ!S335,""),"")</f>
        <v/>
      </c>
      <c r="L381" s="67"/>
      <c r="M381" s="68" t="str">
        <f>IFERROR(IF(ログ!T336&lt;&gt;"",ログ!T336,""),"")</f>
        <v/>
      </c>
    </row>
    <row r="382" spans="2:13" ht="15" customHeight="1">
      <c r="B382" s="156" t="str">
        <f>IFERROR(IF(ログ!C337&lt;&gt;"",ログ!C337,""),"削除")</f>
        <v/>
      </c>
      <c r="C382" s="82" t="str">
        <f>IFERROR(IF(ログ!D337&lt;&gt;"",ログ!D337,""),"")</f>
        <v/>
      </c>
      <c r="D382" s="69"/>
      <c r="E382" s="69" t="str">
        <f>IFERROR(IF(ログ!B337&lt;&gt;"",ログ!B337,""),"")</f>
        <v/>
      </c>
      <c r="F382" s="350" t="str">
        <f>IFERROR(IF(ログ!E337&lt;&gt;"",ログ!E337,""),"")</f>
        <v/>
      </c>
      <c r="G382" s="351"/>
      <c r="H382" s="350" t="str">
        <f>IFERROR(IF(ログ!F337&lt;&gt;"",ログ!F337,""),"")</f>
        <v/>
      </c>
      <c r="I382" s="352"/>
      <c r="J382" s="70"/>
      <c r="K382" s="71" t="str">
        <f>IFERROR(IF(ログ!S336&lt;&gt;"",ログ!S336,""),"")</f>
        <v/>
      </c>
      <c r="L382" s="72"/>
      <c r="M382" s="73" t="str">
        <f>IFERROR(IF(ログ!T337&lt;&gt;"",ログ!T337,""),"")</f>
        <v/>
      </c>
    </row>
    <row r="383" spans="2:13" ht="15" customHeight="1">
      <c r="B383" s="156" t="str">
        <f>IFERROR(IF(ログ!C338&lt;&gt;"",ログ!C338,""),"削除")</f>
        <v/>
      </c>
      <c r="C383" s="82" t="str">
        <f>IFERROR(IF(ログ!D338&lt;&gt;"",ログ!D338,""),"")</f>
        <v/>
      </c>
      <c r="D383" s="69"/>
      <c r="E383" s="69" t="str">
        <f>IFERROR(IF(ログ!B338&lt;&gt;"",ログ!B338,""),"")</f>
        <v/>
      </c>
      <c r="F383" s="350" t="str">
        <f>IFERROR(IF(ログ!E338&lt;&gt;"",ログ!E338,""),"")</f>
        <v/>
      </c>
      <c r="G383" s="351"/>
      <c r="H383" s="350" t="str">
        <f>IFERROR(IF(ログ!F338&lt;&gt;"",ログ!F338,""),"")</f>
        <v/>
      </c>
      <c r="I383" s="352"/>
      <c r="J383" s="70"/>
      <c r="K383" s="71" t="str">
        <f>IFERROR(IF(ログ!S337&lt;&gt;"",ログ!S337,""),"")</f>
        <v/>
      </c>
      <c r="L383" s="72"/>
      <c r="M383" s="73" t="str">
        <f>IFERROR(IF(ログ!T338&lt;&gt;"",ログ!T338,""),"")</f>
        <v/>
      </c>
    </row>
    <row r="384" spans="2:13" ht="15" customHeight="1">
      <c r="B384" s="158" t="str">
        <f>IFERROR(IF(ログ!C339&lt;&gt;"",ログ!C339,""),"削除")</f>
        <v/>
      </c>
      <c r="C384" s="83" t="str">
        <f>IFERROR(IF(ログ!D339&lt;&gt;"",ログ!D339,""),"")</f>
        <v/>
      </c>
      <c r="D384" s="74"/>
      <c r="E384" s="74" t="str">
        <f>IFERROR(IF(ログ!B339&lt;&gt;"",ログ!B339,""),"")</f>
        <v/>
      </c>
      <c r="F384" s="353" t="str">
        <f>IFERROR(IF(ログ!E339&lt;&gt;"",ログ!E339,""),"")</f>
        <v/>
      </c>
      <c r="G384" s="354"/>
      <c r="H384" s="353" t="str">
        <f>IFERROR(IF(ログ!F339&lt;&gt;"",ログ!F339,""),"")</f>
        <v/>
      </c>
      <c r="I384" s="355"/>
      <c r="J384" s="75"/>
      <c r="K384" s="76" t="str">
        <f>IFERROR(IF(ログ!S338&lt;&gt;"",ログ!S338,""),"")</f>
        <v/>
      </c>
      <c r="L384" s="77"/>
      <c r="M384" s="78" t="str">
        <f>IFERROR(IF(ログ!T339&lt;&gt;"",ログ!T339,""),"")</f>
        <v/>
      </c>
    </row>
    <row r="385" spans="2:13" ht="15" customHeight="1">
      <c r="B385" s="155" t="str">
        <f>IFERROR(IF(ログ!C340&lt;&gt;"",ログ!C340,""),"削除")</f>
        <v/>
      </c>
      <c r="C385" s="79" t="str">
        <f>IFERROR(IF(ログ!D340&lt;&gt;"",ログ!D340,""),"")</f>
        <v/>
      </c>
      <c r="D385" s="80"/>
      <c r="E385" s="80" t="str">
        <f>IFERROR(IF(ログ!B340&lt;&gt;"",ログ!B340,""),"")</f>
        <v/>
      </c>
      <c r="F385" s="361" t="str">
        <f>IFERROR(IF(ログ!E340&lt;&gt;"",ログ!E340,""),"")</f>
        <v/>
      </c>
      <c r="G385" s="362"/>
      <c r="H385" s="361" t="str">
        <f>IFERROR(IF(ログ!F340&lt;&gt;"",ログ!F340,""),"")</f>
        <v/>
      </c>
      <c r="I385" s="363"/>
      <c r="J385" s="59"/>
      <c r="K385" s="60" t="str">
        <f>IFERROR(IF(ログ!S339&lt;&gt;"",ログ!S339,""),"")</f>
        <v/>
      </c>
      <c r="L385" s="81"/>
      <c r="M385" s="62" t="str">
        <f>IFERROR(IF(ログ!T340&lt;&gt;"",ログ!T340,""),"")</f>
        <v/>
      </c>
    </row>
    <row r="386" spans="2:13" ht="15" customHeight="1">
      <c r="B386" s="157" t="str">
        <f>IFERROR(IF(ログ!C341&lt;&gt;"",ログ!C341,""),"削除")</f>
        <v/>
      </c>
      <c r="C386" s="63" t="str">
        <f>IFERROR(IF(ログ!D341&lt;&gt;"",ログ!D341,""),"")</f>
        <v/>
      </c>
      <c r="D386" s="64"/>
      <c r="E386" s="64" t="str">
        <f>IFERROR(IF(ログ!B341&lt;&gt;"",ログ!B341,""),"")</f>
        <v/>
      </c>
      <c r="F386" s="350" t="str">
        <f>IFERROR(IF(ログ!E341&lt;&gt;"",ログ!E341,""),"")</f>
        <v/>
      </c>
      <c r="G386" s="351"/>
      <c r="H386" s="350" t="str">
        <f>IFERROR(IF(ログ!F341&lt;&gt;"",ログ!F341,""),"")</f>
        <v/>
      </c>
      <c r="I386" s="352"/>
      <c r="J386" s="65"/>
      <c r="K386" s="66" t="str">
        <f>IFERROR(IF(ログ!S340&lt;&gt;"",ログ!S340,""),"")</f>
        <v/>
      </c>
      <c r="L386" s="67"/>
      <c r="M386" s="68" t="str">
        <f>IFERROR(IF(ログ!T341&lt;&gt;"",ログ!T341,""),"")</f>
        <v/>
      </c>
    </row>
    <row r="387" spans="2:13" ht="15" customHeight="1">
      <c r="B387" s="157" t="str">
        <f>IFERROR(IF(ログ!C342&lt;&gt;"",ログ!C342,""),"削除")</f>
        <v/>
      </c>
      <c r="C387" s="63" t="str">
        <f>IFERROR(IF(ログ!D342&lt;&gt;"",ログ!D342,""),"")</f>
        <v/>
      </c>
      <c r="D387" s="64"/>
      <c r="E387" s="64" t="str">
        <f>IFERROR(IF(ログ!B342&lt;&gt;"",ログ!B342,""),"")</f>
        <v/>
      </c>
      <c r="F387" s="350" t="str">
        <f>IFERROR(IF(ログ!E342&lt;&gt;"",ログ!E342,""),"")</f>
        <v/>
      </c>
      <c r="G387" s="351"/>
      <c r="H387" s="350" t="str">
        <f>IFERROR(IF(ログ!F342&lt;&gt;"",ログ!F342,""),"")</f>
        <v/>
      </c>
      <c r="I387" s="352"/>
      <c r="J387" s="65"/>
      <c r="K387" s="66" t="str">
        <f>IFERROR(IF(ログ!S341&lt;&gt;"",ログ!S341,""),"")</f>
        <v/>
      </c>
      <c r="L387" s="67"/>
      <c r="M387" s="68" t="str">
        <f>IFERROR(IF(ログ!T342&lt;&gt;"",ログ!T342,""),"")</f>
        <v/>
      </c>
    </row>
    <row r="388" spans="2:13" ht="15" customHeight="1">
      <c r="B388" s="157" t="str">
        <f>IFERROR(IF(ログ!C343&lt;&gt;"",ログ!C343,""),"削除")</f>
        <v/>
      </c>
      <c r="C388" s="63" t="str">
        <f>IFERROR(IF(ログ!D343&lt;&gt;"",ログ!D343,""),"")</f>
        <v/>
      </c>
      <c r="D388" s="64"/>
      <c r="E388" s="64" t="str">
        <f>IFERROR(IF(ログ!B343&lt;&gt;"",ログ!B343,""),"")</f>
        <v/>
      </c>
      <c r="F388" s="350" t="str">
        <f>IFERROR(IF(ログ!E343&lt;&gt;"",ログ!E343,""),"")</f>
        <v/>
      </c>
      <c r="G388" s="351"/>
      <c r="H388" s="350" t="str">
        <f>IFERROR(IF(ログ!F343&lt;&gt;"",ログ!F343,""),"")</f>
        <v/>
      </c>
      <c r="I388" s="352"/>
      <c r="J388" s="65"/>
      <c r="K388" s="66" t="str">
        <f>IFERROR(IF(ログ!S342&lt;&gt;"",ログ!S342,""),"")</f>
        <v/>
      </c>
      <c r="L388" s="67"/>
      <c r="M388" s="68" t="str">
        <f>IFERROR(IF(ログ!T343&lt;&gt;"",ログ!T343,""),"")</f>
        <v/>
      </c>
    </row>
    <row r="389" spans="2:13" ht="15" customHeight="1">
      <c r="B389" s="157" t="str">
        <f>IFERROR(IF(ログ!C344&lt;&gt;"",ログ!C344,""),"削除")</f>
        <v/>
      </c>
      <c r="C389" s="63" t="str">
        <f>IFERROR(IF(ログ!D344&lt;&gt;"",ログ!D344,""),"")</f>
        <v/>
      </c>
      <c r="D389" s="64"/>
      <c r="E389" s="64" t="str">
        <f>IFERROR(IF(ログ!B344&lt;&gt;"",ログ!B344,""),"")</f>
        <v/>
      </c>
      <c r="F389" s="350" t="str">
        <f>IFERROR(IF(ログ!E344&lt;&gt;"",ログ!E344,""),"")</f>
        <v/>
      </c>
      <c r="G389" s="351"/>
      <c r="H389" s="350" t="str">
        <f>IFERROR(IF(ログ!F344&lt;&gt;"",ログ!F344,""),"")</f>
        <v/>
      </c>
      <c r="I389" s="352"/>
      <c r="J389" s="65"/>
      <c r="K389" s="66" t="str">
        <f>IFERROR(IF(ログ!S343&lt;&gt;"",ログ!S343,""),"")</f>
        <v/>
      </c>
      <c r="L389" s="67"/>
      <c r="M389" s="68" t="str">
        <f>IFERROR(IF(ログ!T344&lt;&gt;"",ログ!T344,""),"")</f>
        <v/>
      </c>
    </row>
    <row r="390" spans="2:13" ht="15" customHeight="1">
      <c r="B390" s="157" t="str">
        <f>IFERROR(IF(ログ!C345&lt;&gt;"",ログ!C345,""),"削除")</f>
        <v/>
      </c>
      <c r="C390" s="63" t="str">
        <f>IFERROR(IF(ログ!D345&lt;&gt;"",ログ!D345,""),"")</f>
        <v/>
      </c>
      <c r="D390" s="64"/>
      <c r="E390" s="64" t="str">
        <f>IFERROR(IF(ログ!B345&lt;&gt;"",ログ!B345,""),"")</f>
        <v/>
      </c>
      <c r="F390" s="350" t="str">
        <f>IFERROR(IF(ログ!E345&lt;&gt;"",ログ!E345,""),"")</f>
        <v/>
      </c>
      <c r="G390" s="351"/>
      <c r="H390" s="350" t="str">
        <f>IFERROR(IF(ログ!F345&lt;&gt;"",ログ!F345,""),"")</f>
        <v/>
      </c>
      <c r="I390" s="352"/>
      <c r="J390" s="65"/>
      <c r="K390" s="66" t="str">
        <f>IFERROR(IF(ログ!S344&lt;&gt;"",ログ!S344,""),"")</f>
        <v/>
      </c>
      <c r="L390" s="67"/>
      <c r="M390" s="68" t="str">
        <f>IFERROR(IF(ログ!T345&lt;&gt;"",ログ!T345,""),"")</f>
        <v/>
      </c>
    </row>
    <row r="391" spans="2:13" ht="15" customHeight="1">
      <c r="B391" s="157" t="str">
        <f>IFERROR(IF(ログ!C346&lt;&gt;"",ログ!C346,""),"削除")</f>
        <v/>
      </c>
      <c r="C391" s="63" t="str">
        <f>IFERROR(IF(ログ!D346&lt;&gt;"",ログ!D346,""),"")</f>
        <v/>
      </c>
      <c r="D391" s="64"/>
      <c r="E391" s="64" t="str">
        <f>IFERROR(IF(ログ!B346&lt;&gt;"",ログ!B346,""),"")</f>
        <v/>
      </c>
      <c r="F391" s="350" t="str">
        <f>IFERROR(IF(ログ!E346&lt;&gt;"",ログ!E346,""),"")</f>
        <v/>
      </c>
      <c r="G391" s="351"/>
      <c r="H391" s="350" t="str">
        <f>IFERROR(IF(ログ!F346&lt;&gt;"",ログ!F346,""),"")</f>
        <v/>
      </c>
      <c r="I391" s="352"/>
      <c r="J391" s="65"/>
      <c r="K391" s="66" t="str">
        <f>IFERROR(IF(ログ!S345&lt;&gt;"",ログ!S345,""),"")</f>
        <v/>
      </c>
      <c r="L391" s="67"/>
      <c r="M391" s="68" t="str">
        <f>IFERROR(IF(ログ!T346&lt;&gt;"",ログ!T346,""),"")</f>
        <v/>
      </c>
    </row>
    <row r="392" spans="2:13" ht="15" customHeight="1">
      <c r="B392" s="156" t="str">
        <f>IFERROR(IF(ログ!C347&lt;&gt;"",ログ!C347,""),"削除")</f>
        <v/>
      </c>
      <c r="C392" s="82" t="str">
        <f>IFERROR(IF(ログ!D347&lt;&gt;"",ログ!D347,""),"")</f>
        <v/>
      </c>
      <c r="D392" s="69"/>
      <c r="E392" s="69" t="str">
        <f>IFERROR(IF(ログ!B347&lt;&gt;"",ログ!B347,""),"")</f>
        <v/>
      </c>
      <c r="F392" s="350" t="str">
        <f>IFERROR(IF(ログ!E347&lt;&gt;"",ログ!E347,""),"")</f>
        <v/>
      </c>
      <c r="G392" s="351"/>
      <c r="H392" s="350" t="str">
        <f>IFERROR(IF(ログ!F347&lt;&gt;"",ログ!F347,""),"")</f>
        <v/>
      </c>
      <c r="I392" s="352"/>
      <c r="J392" s="70"/>
      <c r="K392" s="71" t="str">
        <f>IFERROR(IF(ログ!S346&lt;&gt;"",ログ!S346,""),"")</f>
        <v/>
      </c>
      <c r="L392" s="72"/>
      <c r="M392" s="73" t="str">
        <f>IFERROR(IF(ログ!T347&lt;&gt;"",ログ!T347,""),"")</f>
        <v/>
      </c>
    </row>
    <row r="393" spans="2:13" ht="15" customHeight="1">
      <c r="B393" s="156" t="str">
        <f>IFERROR(IF(ログ!C348&lt;&gt;"",ログ!C348,""),"削除")</f>
        <v/>
      </c>
      <c r="C393" s="82" t="str">
        <f>IFERROR(IF(ログ!D348&lt;&gt;"",ログ!D348,""),"")</f>
        <v/>
      </c>
      <c r="D393" s="69"/>
      <c r="E393" s="69" t="str">
        <f>IFERROR(IF(ログ!B348&lt;&gt;"",ログ!B348,""),"")</f>
        <v/>
      </c>
      <c r="F393" s="350" t="str">
        <f>IFERROR(IF(ログ!E348&lt;&gt;"",ログ!E348,""),"")</f>
        <v/>
      </c>
      <c r="G393" s="351"/>
      <c r="H393" s="350" t="str">
        <f>IFERROR(IF(ログ!F348&lt;&gt;"",ログ!F348,""),"")</f>
        <v/>
      </c>
      <c r="I393" s="352"/>
      <c r="J393" s="70"/>
      <c r="K393" s="71" t="str">
        <f>IFERROR(IF(ログ!S347&lt;&gt;"",ログ!S347,""),"")</f>
        <v/>
      </c>
      <c r="L393" s="72"/>
      <c r="M393" s="73" t="str">
        <f>IFERROR(IF(ログ!T348&lt;&gt;"",ログ!T348,""),"")</f>
        <v/>
      </c>
    </row>
    <row r="394" spans="2:13" ht="15" customHeight="1">
      <c r="B394" s="158" t="str">
        <f>IFERROR(IF(ログ!C349&lt;&gt;"",ログ!C349,""),"削除")</f>
        <v/>
      </c>
      <c r="C394" s="83" t="str">
        <f>IFERROR(IF(ログ!D349&lt;&gt;"",ログ!D349,""),"")</f>
        <v/>
      </c>
      <c r="D394" s="74"/>
      <c r="E394" s="74" t="str">
        <f>IFERROR(IF(ログ!B349&lt;&gt;"",ログ!B349,""),"")</f>
        <v/>
      </c>
      <c r="F394" s="353" t="str">
        <f>IFERROR(IF(ログ!E349&lt;&gt;"",ログ!E349,""),"")</f>
        <v/>
      </c>
      <c r="G394" s="354"/>
      <c r="H394" s="353" t="str">
        <f>IFERROR(IF(ログ!F349&lt;&gt;"",ログ!F349,""),"")</f>
        <v/>
      </c>
      <c r="I394" s="355"/>
      <c r="J394" s="75"/>
      <c r="K394" s="76" t="str">
        <f>IFERROR(IF(ログ!S348&lt;&gt;"",ログ!S348,""),"")</f>
        <v/>
      </c>
      <c r="L394" s="77"/>
      <c r="M394" s="78" t="str">
        <f>IFERROR(IF(ログ!T349&lt;&gt;"",ログ!T349,""),"")</f>
        <v/>
      </c>
    </row>
    <row r="395" spans="2:13" ht="15" customHeight="1">
      <c r="B395" s="155" t="str">
        <f>IFERROR(IF(ログ!C350&lt;&gt;"",ログ!C350,""),"削除")</f>
        <v/>
      </c>
      <c r="C395" s="79" t="str">
        <f>IFERROR(IF(ログ!D350&lt;&gt;"",ログ!D350,""),"")</f>
        <v/>
      </c>
      <c r="D395" s="80"/>
      <c r="E395" s="80" t="str">
        <f>IFERROR(IF(ログ!B350&lt;&gt;"",ログ!B350,""),"")</f>
        <v/>
      </c>
      <c r="F395" s="361" t="str">
        <f>IFERROR(IF(ログ!E350&lt;&gt;"",ログ!E350,""),"")</f>
        <v/>
      </c>
      <c r="G395" s="362"/>
      <c r="H395" s="361" t="str">
        <f>IFERROR(IF(ログ!F350&lt;&gt;"",ログ!F350,""),"")</f>
        <v/>
      </c>
      <c r="I395" s="363"/>
      <c r="J395" s="59"/>
      <c r="K395" s="60" t="str">
        <f>IFERROR(IF(ログ!S349&lt;&gt;"",ログ!S349,""),"")</f>
        <v/>
      </c>
      <c r="L395" s="81"/>
      <c r="M395" s="62" t="str">
        <f>IFERROR(IF(ログ!T350&lt;&gt;"",ログ!T350,""),"")</f>
        <v/>
      </c>
    </row>
    <row r="396" spans="2:13" ht="15" customHeight="1">
      <c r="B396" s="157" t="str">
        <f>IFERROR(IF(ログ!C351&lt;&gt;"",ログ!C351,""),"削除")</f>
        <v/>
      </c>
      <c r="C396" s="63" t="str">
        <f>IFERROR(IF(ログ!D351&lt;&gt;"",ログ!D351,""),"")</f>
        <v/>
      </c>
      <c r="D396" s="64"/>
      <c r="E396" s="64" t="str">
        <f>IFERROR(IF(ログ!B351&lt;&gt;"",ログ!B351,""),"")</f>
        <v/>
      </c>
      <c r="F396" s="350" t="str">
        <f>IFERROR(IF(ログ!E351&lt;&gt;"",ログ!E351,""),"")</f>
        <v/>
      </c>
      <c r="G396" s="351"/>
      <c r="H396" s="350" t="str">
        <f>IFERROR(IF(ログ!F351&lt;&gt;"",ログ!F351,""),"")</f>
        <v/>
      </c>
      <c r="I396" s="352"/>
      <c r="J396" s="65"/>
      <c r="K396" s="66" t="str">
        <f>IFERROR(IF(ログ!S350&lt;&gt;"",ログ!S350,""),"")</f>
        <v/>
      </c>
      <c r="L396" s="67"/>
      <c r="M396" s="68" t="str">
        <f>IFERROR(IF(ログ!T351&lt;&gt;"",ログ!T351,""),"")</f>
        <v/>
      </c>
    </row>
    <row r="397" spans="2:13" ht="15" customHeight="1">
      <c r="B397" s="157" t="str">
        <f>IFERROR(IF(ログ!C352&lt;&gt;"",ログ!C352,""),"削除")</f>
        <v/>
      </c>
      <c r="C397" s="63" t="str">
        <f>IFERROR(IF(ログ!D352&lt;&gt;"",ログ!D352,""),"")</f>
        <v/>
      </c>
      <c r="D397" s="64"/>
      <c r="E397" s="64" t="str">
        <f>IFERROR(IF(ログ!B352&lt;&gt;"",ログ!B352,""),"")</f>
        <v/>
      </c>
      <c r="F397" s="350" t="str">
        <f>IFERROR(IF(ログ!E352&lt;&gt;"",ログ!E352,""),"")</f>
        <v/>
      </c>
      <c r="G397" s="351"/>
      <c r="H397" s="350" t="str">
        <f>IFERROR(IF(ログ!F352&lt;&gt;"",ログ!F352,""),"")</f>
        <v/>
      </c>
      <c r="I397" s="352"/>
      <c r="J397" s="65"/>
      <c r="K397" s="66" t="str">
        <f>IFERROR(IF(ログ!S351&lt;&gt;"",ログ!S351,""),"")</f>
        <v/>
      </c>
      <c r="L397" s="67"/>
      <c r="M397" s="68" t="str">
        <f>IFERROR(IF(ログ!T352&lt;&gt;"",ログ!T352,""),"")</f>
        <v/>
      </c>
    </row>
    <row r="398" spans="2:13" ht="15" customHeight="1">
      <c r="B398" s="157" t="str">
        <f>IFERROR(IF(ログ!C353&lt;&gt;"",ログ!C353,""),"削除")</f>
        <v/>
      </c>
      <c r="C398" s="63" t="str">
        <f>IFERROR(IF(ログ!D353&lt;&gt;"",ログ!D353,""),"")</f>
        <v/>
      </c>
      <c r="D398" s="64"/>
      <c r="E398" s="64" t="str">
        <f>IFERROR(IF(ログ!B353&lt;&gt;"",ログ!B353,""),"")</f>
        <v/>
      </c>
      <c r="F398" s="350" t="str">
        <f>IFERROR(IF(ログ!E353&lt;&gt;"",ログ!E353,""),"")</f>
        <v/>
      </c>
      <c r="G398" s="351"/>
      <c r="H398" s="350" t="str">
        <f>IFERROR(IF(ログ!F353&lt;&gt;"",ログ!F353,""),"")</f>
        <v/>
      </c>
      <c r="I398" s="352"/>
      <c r="J398" s="65"/>
      <c r="K398" s="66" t="str">
        <f>IFERROR(IF(ログ!S352&lt;&gt;"",ログ!S352,""),"")</f>
        <v/>
      </c>
      <c r="L398" s="67"/>
      <c r="M398" s="68" t="str">
        <f>IFERROR(IF(ログ!T353&lt;&gt;"",ログ!T353,""),"")</f>
        <v/>
      </c>
    </row>
    <row r="399" spans="2:13" ht="15" customHeight="1">
      <c r="B399" s="157" t="str">
        <f>IFERROR(IF(ログ!C354&lt;&gt;"",ログ!C354,""),"削除")</f>
        <v/>
      </c>
      <c r="C399" s="63" t="str">
        <f>IFERROR(IF(ログ!D354&lt;&gt;"",ログ!D354,""),"")</f>
        <v/>
      </c>
      <c r="D399" s="64"/>
      <c r="E399" s="64" t="str">
        <f>IFERROR(IF(ログ!B354&lt;&gt;"",ログ!B354,""),"")</f>
        <v/>
      </c>
      <c r="F399" s="350" t="str">
        <f>IFERROR(IF(ログ!E354&lt;&gt;"",ログ!E354,""),"")</f>
        <v/>
      </c>
      <c r="G399" s="351"/>
      <c r="H399" s="350" t="str">
        <f>IFERROR(IF(ログ!F354&lt;&gt;"",ログ!F354,""),"")</f>
        <v/>
      </c>
      <c r="I399" s="352"/>
      <c r="J399" s="65"/>
      <c r="K399" s="66" t="str">
        <f>IFERROR(IF(ログ!S353&lt;&gt;"",ログ!S353,""),"")</f>
        <v/>
      </c>
      <c r="L399" s="67"/>
      <c r="M399" s="68" t="str">
        <f>IFERROR(IF(ログ!T354&lt;&gt;"",ログ!T354,""),"")</f>
        <v/>
      </c>
    </row>
    <row r="400" spans="2:13" ht="15" customHeight="1">
      <c r="B400" s="157" t="str">
        <f>IFERROR(IF(ログ!C355&lt;&gt;"",ログ!C355,""),"削除")</f>
        <v/>
      </c>
      <c r="C400" s="63" t="str">
        <f>IFERROR(IF(ログ!D355&lt;&gt;"",ログ!D355,""),"")</f>
        <v/>
      </c>
      <c r="D400" s="64"/>
      <c r="E400" s="64" t="str">
        <f>IFERROR(IF(ログ!B355&lt;&gt;"",ログ!B355,""),"")</f>
        <v/>
      </c>
      <c r="F400" s="350" t="str">
        <f>IFERROR(IF(ログ!E355&lt;&gt;"",ログ!E355,""),"")</f>
        <v/>
      </c>
      <c r="G400" s="351"/>
      <c r="H400" s="350" t="str">
        <f>IFERROR(IF(ログ!F355&lt;&gt;"",ログ!F355,""),"")</f>
        <v/>
      </c>
      <c r="I400" s="352"/>
      <c r="J400" s="65"/>
      <c r="K400" s="66" t="str">
        <f>IFERROR(IF(ログ!S354&lt;&gt;"",ログ!S354,""),"")</f>
        <v/>
      </c>
      <c r="L400" s="67"/>
      <c r="M400" s="68" t="str">
        <f>IFERROR(IF(ログ!T355&lt;&gt;"",ログ!T355,""),"")</f>
        <v/>
      </c>
    </row>
    <row r="401" spans="2:13" ht="15" customHeight="1">
      <c r="B401" s="157" t="str">
        <f>IFERROR(IF(ログ!C356&lt;&gt;"",ログ!C356,""),"削除")</f>
        <v/>
      </c>
      <c r="C401" s="63" t="str">
        <f>IFERROR(IF(ログ!D356&lt;&gt;"",ログ!D356,""),"")</f>
        <v/>
      </c>
      <c r="D401" s="64"/>
      <c r="E401" s="64" t="str">
        <f>IFERROR(IF(ログ!B356&lt;&gt;"",ログ!B356,""),"")</f>
        <v/>
      </c>
      <c r="F401" s="350" t="str">
        <f>IFERROR(IF(ログ!E356&lt;&gt;"",ログ!E356,""),"")</f>
        <v/>
      </c>
      <c r="G401" s="351"/>
      <c r="H401" s="350" t="str">
        <f>IFERROR(IF(ログ!F356&lt;&gt;"",ログ!F356,""),"")</f>
        <v/>
      </c>
      <c r="I401" s="352"/>
      <c r="J401" s="65"/>
      <c r="K401" s="66" t="str">
        <f>IFERROR(IF(ログ!S355&lt;&gt;"",ログ!S355,""),"")</f>
        <v/>
      </c>
      <c r="L401" s="67"/>
      <c r="M401" s="68" t="str">
        <f>IFERROR(IF(ログ!T356&lt;&gt;"",ログ!T356,""),"")</f>
        <v/>
      </c>
    </row>
    <row r="402" spans="2:13" ht="15" customHeight="1">
      <c r="B402" s="156" t="str">
        <f>IFERROR(IF(ログ!C357&lt;&gt;"",ログ!C357,""),"削除")</f>
        <v/>
      </c>
      <c r="C402" s="82" t="str">
        <f>IFERROR(IF(ログ!D357&lt;&gt;"",ログ!D357,""),"")</f>
        <v/>
      </c>
      <c r="D402" s="69"/>
      <c r="E402" s="69" t="str">
        <f>IFERROR(IF(ログ!B357&lt;&gt;"",ログ!B357,""),"")</f>
        <v/>
      </c>
      <c r="F402" s="350" t="str">
        <f>IFERROR(IF(ログ!E357&lt;&gt;"",ログ!E357,""),"")</f>
        <v/>
      </c>
      <c r="G402" s="351"/>
      <c r="H402" s="350" t="str">
        <f>IFERROR(IF(ログ!F357&lt;&gt;"",ログ!F357,""),"")</f>
        <v/>
      </c>
      <c r="I402" s="352"/>
      <c r="J402" s="70"/>
      <c r="K402" s="71" t="str">
        <f>IFERROR(IF(ログ!S356&lt;&gt;"",ログ!S356,""),"")</f>
        <v/>
      </c>
      <c r="L402" s="72"/>
      <c r="M402" s="73" t="str">
        <f>IFERROR(IF(ログ!T357&lt;&gt;"",ログ!T357,""),"")</f>
        <v/>
      </c>
    </row>
    <row r="403" spans="2:13" ht="15" customHeight="1">
      <c r="B403" s="156" t="str">
        <f>IFERROR(IF(ログ!C358&lt;&gt;"",ログ!C358,""),"削除")</f>
        <v/>
      </c>
      <c r="C403" s="82" t="str">
        <f>IFERROR(IF(ログ!D358&lt;&gt;"",ログ!D358,""),"")</f>
        <v/>
      </c>
      <c r="D403" s="69"/>
      <c r="E403" s="69" t="str">
        <f>IFERROR(IF(ログ!B358&lt;&gt;"",ログ!B358,""),"")</f>
        <v/>
      </c>
      <c r="F403" s="350" t="str">
        <f>IFERROR(IF(ログ!E358&lt;&gt;"",ログ!E358,""),"")</f>
        <v/>
      </c>
      <c r="G403" s="351"/>
      <c r="H403" s="350" t="str">
        <f>IFERROR(IF(ログ!F358&lt;&gt;"",ログ!F358,""),"")</f>
        <v/>
      </c>
      <c r="I403" s="352"/>
      <c r="J403" s="70"/>
      <c r="K403" s="71" t="str">
        <f>IFERROR(IF(ログ!S357&lt;&gt;"",ログ!S357,""),"")</f>
        <v/>
      </c>
      <c r="L403" s="72"/>
      <c r="M403" s="73" t="str">
        <f>IFERROR(IF(ログ!T358&lt;&gt;"",ログ!T358,""),"")</f>
        <v/>
      </c>
    </row>
    <row r="404" spans="2:13" ht="15" customHeight="1">
      <c r="B404" s="158" t="str">
        <f>IFERROR(IF(ログ!C359&lt;&gt;"",ログ!C359,""),"削除")</f>
        <v/>
      </c>
      <c r="C404" s="83" t="str">
        <f>IFERROR(IF(ログ!D359&lt;&gt;"",ログ!D359,""),"")</f>
        <v/>
      </c>
      <c r="D404" s="74"/>
      <c r="E404" s="74" t="str">
        <f>IFERROR(IF(ログ!B359&lt;&gt;"",ログ!B359,""),"")</f>
        <v/>
      </c>
      <c r="F404" s="353" t="str">
        <f>IFERROR(IF(ログ!E359&lt;&gt;"",ログ!E359,""),"")</f>
        <v/>
      </c>
      <c r="G404" s="354"/>
      <c r="H404" s="353" t="str">
        <f>IFERROR(IF(ログ!F359&lt;&gt;"",ログ!F359,""),"")</f>
        <v/>
      </c>
      <c r="I404" s="355"/>
      <c r="J404" s="75"/>
      <c r="K404" s="76" t="str">
        <f>IFERROR(IF(ログ!S358&lt;&gt;"",ログ!S358,""),"")</f>
        <v/>
      </c>
      <c r="L404" s="77"/>
      <c r="M404" s="78" t="str">
        <f>IFERROR(IF(ログ!T359&lt;&gt;"",ログ!T359,""),"")</f>
        <v/>
      </c>
    </row>
    <row r="405" spans="2:13" ht="19.5" customHeight="1">
      <c r="B405" s="356" t="s">
        <v>99</v>
      </c>
      <c r="C405" s="357"/>
      <c r="D405" s="36"/>
      <c r="E405" s="37"/>
      <c r="F405" s="358"/>
      <c r="G405" s="359"/>
      <c r="H405" s="356" t="s">
        <v>99</v>
      </c>
      <c r="I405" s="360"/>
      <c r="J405" s="38"/>
      <c r="K405" s="39">
        <f>SUMIF((K355:K404),"&lt;&gt;#REF!")</f>
        <v>0</v>
      </c>
      <c r="L405" s="11">
        <f>+K405+L347</f>
        <v>0</v>
      </c>
      <c r="M405" s="40"/>
    </row>
    <row r="406" spans="2:13" ht="19.5" customHeight="1">
      <c r="B406" s="10"/>
      <c r="C406" s="10"/>
      <c r="D406" s="11"/>
      <c r="E406" s="12"/>
      <c r="F406" s="12"/>
      <c r="G406" s="13"/>
      <c r="H406" s="10"/>
      <c r="I406" s="14"/>
      <c r="J406" s="11"/>
      <c r="K406" s="15"/>
      <c r="L406" s="11"/>
    </row>
  </sheetData>
  <sheetProtection sheet="1" objects="1" scenarios="1"/>
  <mergeCells count="784">
    <mergeCell ref="B3:C3"/>
    <mergeCell ref="G3:H3"/>
    <mergeCell ref="J3:L3"/>
    <mergeCell ref="F5:I5"/>
    <mergeCell ref="F6:G6"/>
    <mergeCell ref="H6:I6"/>
    <mergeCell ref="B2:E2"/>
    <mergeCell ref="G2:H2"/>
    <mergeCell ref="J2:L2"/>
    <mergeCell ref="F10:G10"/>
    <mergeCell ref="H10:I10"/>
    <mergeCell ref="F11:G11"/>
    <mergeCell ref="H11:I11"/>
    <mergeCell ref="F12:G12"/>
    <mergeCell ref="H12:I12"/>
    <mergeCell ref="F7:G7"/>
    <mergeCell ref="H7:I7"/>
    <mergeCell ref="F8:G8"/>
    <mergeCell ref="H8:I8"/>
    <mergeCell ref="F9:G9"/>
    <mergeCell ref="H9:I9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34:G34"/>
    <mergeCell ref="H34:I34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40:G40"/>
    <mergeCell ref="H40:I40"/>
    <mergeCell ref="F41:G41"/>
    <mergeCell ref="H41:I41"/>
    <mergeCell ref="F42:G42"/>
    <mergeCell ref="H42:I42"/>
    <mergeCell ref="F37:G37"/>
    <mergeCell ref="H37:I37"/>
    <mergeCell ref="F38:G38"/>
    <mergeCell ref="H38:I38"/>
    <mergeCell ref="F39:G39"/>
    <mergeCell ref="H39:I39"/>
    <mergeCell ref="F46:G46"/>
    <mergeCell ref="H46:I46"/>
    <mergeCell ref="F47:G47"/>
    <mergeCell ref="H47:I47"/>
    <mergeCell ref="F48:G48"/>
    <mergeCell ref="H48:I48"/>
    <mergeCell ref="F43:G43"/>
    <mergeCell ref="H43:I43"/>
    <mergeCell ref="F44:G44"/>
    <mergeCell ref="H44:I44"/>
    <mergeCell ref="F45:G45"/>
    <mergeCell ref="H45:I45"/>
    <mergeCell ref="F52:G52"/>
    <mergeCell ref="H52:I52"/>
    <mergeCell ref="F53:G53"/>
    <mergeCell ref="H53:I53"/>
    <mergeCell ref="F54:G54"/>
    <mergeCell ref="H54:I54"/>
    <mergeCell ref="F49:G49"/>
    <mergeCell ref="H49:I49"/>
    <mergeCell ref="F50:G50"/>
    <mergeCell ref="H50:I50"/>
    <mergeCell ref="F51:G51"/>
    <mergeCell ref="H51:I51"/>
    <mergeCell ref="J60:L60"/>
    <mergeCell ref="B61:C61"/>
    <mergeCell ref="G61:H61"/>
    <mergeCell ref="J61:L61"/>
    <mergeCell ref="F55:G55"/>
    <mergeCell ref="H55:I55"/>
    <mergeCell ref="F56:G56"/>
    <mergeCell ref="H56:I56"/>
    <mergeCell ref="B57:C57"/>
    <mergeCell ref="F57:G57"/>
    <mergeCell ref="H57:I57"/>
    <mergeCell ref="F63:I63"/>
    <mergeCell ref="F64:G64"/>
    <mergeCell ref="H64:I64"/>
    <mergeCell ref="F65:G65"/>
    <mergeCell ref="H65:I65"/>
    <mergeCell ref="F66:G66"/>
    <mergeCell ref="H66:I66"/>
    <mergeCell ref="B60:E60"/>
    <mergeCell ref="G60:H60"/>
    <mergeCell ref="F70:G70"/>
    <mergeCell ref="H70:I70"/>
    <mergeCell ref="F71:G71"/>
    <mergeCell ref="H71:I71"/>
    <mergeCell ref="F72:G72"/>
    <mergeCell ref="H72:I72"/>
    <mergeCell ref="F67:G67"/>
    <mergeCell ref="H67:I67"/>
    <mergeCell ref="F68:G68"/>
    <mergeCell ref="H68:I68"/>
    <mergeCell ref="F69:G69"/>
    <mergeCell ref="H69:I69"/>
    <mergeCell ref="F76:G76"/>
    <mergeCell ref="H76:I76"/>
    <mergeCell ref="F77:G77"/>
    <mergeCell ref="H77:I77"/>
    <mergeCell ref="F78:G78"/>
    <mergeCell ref="H78:I78"/>
    <mergeCell ref="F73:G73"/>
    <mergeCell ref="H73:I73"/>
    <mergeCell ref="F74:G74"/>
    <mergeCell ref="H74:I74"/>
    <mergeCell ref="F75:G75"/>
    <mergeCell ref="H75:I75"/>
    <mergeCell ref="F82:G82"/>
    <mergeCell ref="H82:I82"/>
    <mergeCell ref="F83:G83"/>
    <mergeCell ref="H83:I83"/>
    <mergeCell ref="F84:G84"/>
    <mergeCell ref="H84:I84"/>
    <mergeCell ref="F79:G79"/>
    <mergeCell ref="H79:I79"/>
    <mergeCell ref="F80:G80"/>
    <mergeCell ref="H80:I80"/>
    <mergeCell ref="F81:G81"/>
    <mergeCell ref="H81:I81"/>
    <mergeCell ref="F88:G88"/>
    <mergeCell ref="H88:I88"/>
    <mergeCell ref="F89:G89"/>
    <mergeCell ref="H89:I89"/>
    <mergeCell ref="F90:G90"/>
    <mergeCell ref="H90:I90"/>
    <mergeCell ref="F85:G85"/>
    <mergeCell ref="H85:I85"/>
    <mergeCell ref="F86:G86"/>
    <mergeCell ref="H86:I86"/>
    <mergeCell ref="F87:G87"/>
    <mergeCell ref="H87:I87"/>
    <mergeCell ref="F94:G94"/>
    <mergeCell ref="H94:I94"/>
    <mergeCell ref="F95:G95"/>
    <mergeCell ref="H95:I95"/>
    <mergeCell ref="F96:G96"/>
    <mergeCell ref="H96:I96"/>
    <mergeCell ref="F91:G91"/>
    <mergeCell ref="H91:I91"/>
    <mergeCell ref="F92:G92"/>
    <mergeCell ref="H92:I92"/>
    <mergeCell ref="F93:G93"/>
    <mergeCell ref="H93:I93"/>
    <mergeCell ref="F100:G100"/>
    <mergeCell ref="H100:I100"/>
    <mergeCell ref="F101:G101"/>
    <mergeCell ref="H101:I101"/>
    <mergeCell ref="F102:G102"/>
    <mergeCell ref="H102:I102"/>
    <mergeCell ref="F97:G97"/>
    <mergeCell ref="H97:I97"/>
    <mergeCell ref="F98:G98"/>
    <mergeCell ref="H98:I98"/>
    <mergeCell ref="F99:G99"/>
    <mergeCell ref="H99:I99"/>
    <mergeCell ref="F106:G106"/>
    <mergeCell ref="H106:I106"/>
    <mergeCell ref="F107:G107"/>
    <mergeCell ref="H107:I107"/>
    <mergeCell ref="F108:G108"/>
    <mergeCell ref="H108:I108"/>
    <mergeCell ref="F103:G103"/>
    <mergeCell ref="H103:I103"/>
    <mergeCell ref="F104:G104"/>
    <mergeCell ref="H104:I104"/>
    <mergeCell ref="F105:G105"/>
    <mergeCell ref="H105:I105"/>
    <mergeCell ref="F112:G112"/>
    <mergeCell ref="H112:I112"/>
    <mergeCell ref="F113:G113"/>
    <mergeCell ref="H113:I113"/>
    <mergeCell ref="F114:G114"/>
    <mergeCell ref="H114:I114"/>
    <mergeCell ref="F109:G109"/>
    <mergeCell ref="H109:I109"/>
    <mergeCell ref="F110:G110"/>
    <mergeCell ref="H110:I110"/>
    <mergeCell ref="F111:G111"/>
    <mergeCell ref="H111:I111"/>
    <mergeCell ref="B119:C119"/>
    <mergeCell ref="G119:H119"/>
    <mergeCell ref="J119:L119"/>
    <mergeCell ref="F121:I121"/>
    <mergeCell ref="F122:G122"/>
    <mergeCell ref="H122:I122"/>
    <mergeCell ref="B115:C115"/>
    <mergeCell ref="F115:G115"/>
    <mergeCell ref="H115:I115"/>
    <mergeCell ref="B118:E118"/>
    <mergeCell ref="G118:H118"/>
    <mergeCell ref="J118:L118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38:G138"/>
    <mergeCell ref="H138:I138"/>
    <mergeCell ref="F139:G139"/>
    <mergeCell ref="H139:I139"/>
    <mergeCell ref="F140:G140"/>
    <mergeCell ref="H140:I140"/>
    <mergeCell ref="F135:G135"/>
    <mergeCell ref="H135:I135"/>
    <mergeCell ref="F136:G136"/>
    <mergeCell ref="H136:I136"/>
    <mergeCell ref="F137:G137"/>
    <mergeCell ref="H137:I137"/>
    <mergeCell ref="F144:G144"/>
    <mergeCell ref="H144:I144"/>
    <mergeCell ref="F145:G145"/>
    <mergeCell ref="H145:I145"/>
    <mergeCell ref="F146:G146"/>
    <mergeCell ref="H146:I146"/>
    <mergeCell ref="F141:G141"/>
    <mergeCell ref="H141:I141"/>
    <mergeCell ref="F142:G142"/>
    <mergeCell ref="H142:I142"/>
    <mergeCell ref="F143:G143"/>
    <mergeCell ref="H143:I143"/>
    <mergeCell ref="F150:G150"/>
    <mergeCell ref="H150:I150"/>
    <mergeCell ref="F151:G151"/>
    <mergeCell ref="H151:I151"/>
    <mergeCell ref="F152:G152"/>
    <mergeCell ref="H152:I152"/>
    <mergeCell ref="F147:G147"/>
    <mergeCell ref="H147:I147"/>
    <mergeCell ref="F148:G148"/>
    <mergeCell ref="H148:I148"/>
    <mergeCell ref="F149:G149"/>
    <mergeCell ref="H149:I149"/>
    <mergeCell ref="F156:G156"/>
    <mergeCell ref="H156:I156"/>
    <mergeCell ref="F157:G157"/>
    <mergeCell ref="H157:I157"/>
    <mergeCell ref="F158:G158"/>
    <mergeCell ref="H158:I158"/>
    <mergeCell ref="F153:G153"/>
    <mergeCell ref="H153:I153"/>
    <mergeCell ref="F154:G154"/>
    <mergeCell ref="H154:I154"/>
    <mergeCell ref="F155:G155"/>
    <mergeCell ref="H155:I155"/>
    <mergeCell ref="F162:G162"/>
    <mergeCell ref="H162:I162"/>
    <mergeCell ref="F163:G163"/>
    <mergeCell ref="H163:I163"/>
    <mergeCell ref="F164:G164"/>
    <mergeCell ref="H164:I164"/>
    <mergeCell ref="F159:G159"/>
    <mergeCell ref="H159:I159"/>
    <mergeCell ref="F160:G160"/>
    <mergeCell ref="H160:I160"/>
    <mergeCell ref="F161:G161"/>
    <mergeCell ref="H161:I161"/>
    <mergeCell ref="F168:G168"/>
    <mergeCell ref="H168:I168"/>
    <mergeCell ref="F169:G169"/>
    <mergeCell ref="H169:I169"/>
    <mergeCell ref="F170:G170"/>
    <mergeCell ref="H170:I170"/>
    <mergeCell ref="F165:G165"/>
    <mergeCell ref="H165:I165"/>
    <mergeCell ref="F166:G166"/>
    <mergeCell ref="H166:I166"/>
    <mergeCell ref="F167:G167"/>
    <mergeCell ref="H167:I167"/>
    <mergeCell ref="J176:L176"/>
    <mergeCell ref="B177:C177"/>
    <mergeCell ref="G177:H177"/>
    <mergeCell ref="J177:L177"/>
    <mergeCell ref="F171:G171"/>
    <mergeCell ref="H171:I171"/>
    <mergeCell ref="F172:G172"/>
    <mergeCell ref="H172:I172"/>
    <mergeCell ref="B173:C173"/>
    <mergeCell ref="F173:G173"/>
    <mergeCell ref="H173:I173"/>
    <mergeCell ref="F179:I179"/>
    <mergeCell ref="F180:G180"/>
    <mergeCell ref="H180:I180"/>
    <mergeCell ref="F181:G181"/>
    <mergeCell ref="H181:I181"/>
    <mergeCell ref="F182:G182"/>
    <mergeCell ref="H182:I182"/>
    <mergeCell ref="B176:E176"/>
    <mergeCell ref="G176:H176"/>
    <mergeCell ref="F186:G186"/>
    <mergeCell ref="H186:I186"/>
    <mergeCell ref="F187:G187"/>
    <mergeCell ref="H187:I187"/>
    <mergeCell ref="F188:G188"/>
    <mergeCell ref="H188:I188"/>
    <mergeCell ref="F183:G183"/>
    <mergeCell ref="H183:I183"/>
    <mergeCell ref="F184:G184"/>
    <mergeCell ref="H184:I184"/>
    <mergeCell ref="F185:G185"/>
    <mergeCell ref="H185:I185"/>
    <mergeCell ref="F192:G192"/>
    <mergeCell ref="H192:I192"/>
    <mergeCell ref="F193:G193"/>
    <mergeCell ref="H193:I193"/>
    <mergeCell ref="F194:G194"/>
    <mergeCell ref="H194:I194"/>
    <mergeCell ref="F189:G189"/>
    <mergeCell ref="H189:I189"/>
    <mergeCell ref="F190:G190"/>
    <mergeCell ref="H190:I190"/>
    <mergeCell ref="F191:G191"/>
    <mergeCell ref="H191:I191"/>
    <mergeCell ref="F198:G198"/>
    <mergeCell ref="H198:I198"/>
    <mergeCell ref="F199:G199"/>
    <mergeCell ref="H199:I199"/>
    <mergeCell ref="F200:G200"/>
    <mergeCell ref="H200:I200"/>
    <mergeCell ref="F195:G195"/>
    <mergeCell ref="H195:I195"/>
    <mergeCell ref="F196:G196"/>
    <mergeCell ref="H196:I196"/>
    <mergeCell ref="F197:G197"/>
    <mergeCell ref="H197:I197"/>
    <mergeCell ref="F204:G204"/>
    <mergeCell ref="H204:I204"/>
    <mergeCell ref="F205:G205"/>
    <mergeCell ref="H205:I205"/>
    <mergeCell ref="F206:G206"/>
    <mergeCell ref="H206:I206"/>
    <mergeCell ref="F201:G201"/>
    <mergeCell ref="H201:I201"/>
    <mergeCell ref="F202:G202"/>
    <mergeCell ref="H202:I202"/>
    <mergeCell ref="F203:G203"/>
    <mergeCell ref="H203:I203"/>
    <mergeCell ref="F210:G210"/>
    <mergeCell ref="H210:I210"/>
    <mergeCell ref="F211:G211"/>
    <mergeCell ref="H211:I211"/>
    <mergeCell ref="F212:G212"/>
    <mergeCell ref="H212:I212"/>
    <mergeCell ref="F207:G207"/>
    <mergeCell ref="H207:I207"/>
    <mergeCell ref="F208:G208"/>
    <mergeCell ref="H208:I208"/>
    <mergeCell ref="F209:G209"/>
    <mergeCell ref="H209:I209"/>
    <mergeCell ref="F216:G216"/>
    <mergeCell ref="H216:I216"/>
    <mergeCell ref="F217:G217"/>
    <mergeCell ref="H217:I217"/>
    <mergeCell ref="F218:G218"/>
    <mergeCell ref="H218:I218"/>
    <mergeCell ref="F213:G213"/>
    <mergeCell ref="H213:I213"/>
    <mergeCell ref="F214:G214"/>
    <mergeCell ref="H214:I214"/>
    <mergeCell ref="F215:G215"/>
    <mergeCell ref="H215:I215"/>
    <mergeCell ref="F222:G222"/>
    <mergeCell ref="H222:I222"/>
    <mergeCell ref="F223:G223"/>
    <mergeCell ref="H223:I223"/>
    <mergeCell ref="F224:G224"/>
    <mergeCell ref="H224:I224"/>
    <mergeCell ref="F219:G219"/>
    <mergeCell ref="H219:I219"/>
    <mergeCell ref="F220:G220"/>
    <mergeCell ref="H220:I220"/>
    <mergeCell ref="F221:G221"/>
    <mergeCell ref="H221:I221"/>
    <mergeCell ref="F228:G228"/>
    <mergeCell ref="H228:I228"/>
    <mergeCell ref="F229:G229"/>
    <mergeCell ref="H229:I229"/>
    <mergeCell ref="F230:G230"/>
    <mergeCell ref="H230:I230"/>
    <mergeCell ref="F225:G225"/>
    <mergeCell ref="H225:I225"/>
    <mergeCell ref="F226:G226"/>
    <mergeCell ref="H226:I226"/>
    <mergeCell ref="F227:G227"/>
    <mergeCell ref="H227:I227"/>
    <mergeCell ref="B235:C235"/>
    <mergeCell ref="G235:H235"/>
    <mergeCell ref="J235:L235"/>
    <mergeCell ref="F237:I237"/>
    <mergeCell ref="F238:G238"/>
    <mergeCell ref="H238:I238"/>
    <mergeCell ref="B231:C231"/>
    <mergeCell ref="F231:G231"/>
    <mergeCell ref="H231:I231"/>
    <mergeCell ref="B234:E234"/>
    <mergeCell ref="G234:H234"/>
    <mergeCell ref="J234:L234"/>
    <mergeCell ref="F242:G242"/>
    <mergeCell ref="H242:I242"/>
    <mergeCell ref="F243:G243"/>
    <mergeCell ref="H243:I243"/>
    <mergeCell ref="F244:G244"/>
    <mergeCell ref="H244:I244"/>
    <mergeCell ref="F239:G239"/>
    <mergeCell ref="H239:I239"/>
    <mergeCell ref="F240:G240"/>
    <mergeCell ref="H240:I240"/>
    <mergeCell ref="F241:G241"/>
    <mergeCell ref="H241:I241"/>
    <mergeCell ref="F248:G248"/>
    <mergeCell ref="H248:I248"/>
    <mergeCell ref="F249:G249"/>
    <mergeCell ref="H249:I249"/>
    <mergeCell ref="F250:G250"/>
    <mergeCell ref="H250:I250"/>
    <mergeCell ref="F245:G245"/>
    <mergeCell ref="H245:I245"/>
    <mergeCell ref="F246:G246"/>
    <mergeCell ref="H246:I246"/>
    <mergeCell ref="F247:G247"/>
    <mergeCell ref="H247:I247"/>
    <mergeCell ref="F254:G254"/>
    <mergeCell ref="H254:I254"/>
    <mergeCell ref="F255:G255"/>
    <mergeCell ref="H255:I255"/>
    <mergeCell ref="F256:G256"/>
    <mergeCell ref="H256:I256"/>
    <mergeCell ref="F251:G251"/>
    <mergeCell ref="H251:I251"/>
    <mergeCell ref="F252:G252"/>
    <mergeCell ref="H252:I252"/>
    <mergeCell ref="F253:G253"/>
    <mergeCell ref="H253:I253"/>
    <mergeCell ref="F260:G260"/>
    <mergeCell ref="H260:I260"/>
    <mergeCell ref="F261:G261"/>
    <mergeCell ref="H261:I261"/>
    <mergeCell ref="F262:G262"/>
    <mergeCell ref="H262:I262"/>
    <mergeCell ref="F257:G257"/>
    <mergeCell ref="H257:I257"/>
    <mergeCell ref="F258:G258"/>
    <mergeCell ref="H258:I258"/>
    <mergeCell ref="F259:G259"/>
    <mergeCell ref="H259:I259"/>
    <mergeCell ref="F266:G266"/>
    <mergeCell ref="H266:I266"/>
    <mergeCell ref="F267:G267"/>
    <mergeCell ref="H267:I267"/>
    <mergeCell ref="F268:G268"/>
    <mergeCell ref="H268:I268"/>
    <mergeCell ref="F263:G263"/>
    <mergeCell ref="H263:I263"/>
    <mergeCell ref="F264:G264"/>
    <mergeCell ref="H264:I264"/>
    <mergeCell ref="F265:G265"/>
    <mergeCell ref="H265:I265"/>
    <mergeCell ref="F272:G272"/>
    <mergeCell ref="H272:I272"/>
    <mergeCell ref="F273:G273"/>
    <mergeCell ref="H273:I273"/>
    <mergeCell ref="F274:G274"/>
    <mergeCell ref="H274:I274"/>
    <mergeCell ref="F269:G269"/>
    <mergeCell ref="H269:I269"/>
    <mergeCell ref="F270:G270"/>
    <mergeCell ref="H270:I270"/>
    <mergeCell ref="F271:G271"/>
    <mergeCell ref="H271:I271"/>
    <mergeCell ref="F278:G278"/>
    <mergeCell ref="H278:I278"/>
    <mergeCell ref="F279:G279"/>
    <mergeCell ref="H279:I279"/>
    <mergeCell ref="F280:G280"/>
    <mergeCell ref="H280:I280"/>
    <mergeCell ref="F275:G275"/>
    <mergeCell ref="H275:I275"/>
    <mergeCell ref="F276:G276"/>
    <mergeCell ref="H276:I276"/>
    <mergeCell ref="F277:G277"/>
    <mergeCell ref="H277:I277"/>
    <mergeCell ref="F284:G284"/>
    <mergeCell ref="H284:I284"/>
    <mergeCell ref="F285:G285"/>
    <mergeCell ref="H285:I285"/>
    <mergeCell ref="F286:G286"/>
    <mergeCell ref="H286:I286"/>
    <mergeCell ref="F281:G281"/>
    <mergeCell ref="H281:I281"/>
    <mergeCell ref="F282:G282"/>
    <mergeCell ref="H282:I282"/>
    <mergeCell ref="F283:G283"/>
    <mergeCell ref="H283:I283"/>
    <mergeCell ref="B292:E292"/>
    <mergeCell ref="G292:H292"/>
    <mergeCell ref="J292:L292"/>
    <mergeCell ref="B293:C293"/>
    <mergeCell ref="G293:H293"/>
    <mergeCell ref="J293:L293"/>
    <mergeCell ref="F287:G287"/>
    <mergeCell ref="H287:I287"/>
    <mergeCell ref="F288:G288"/>
    <mergeCell ref="H288:I288"/>
    <mergeCell ref="B289:C289"/>
    <mergeCell ref="F289:G289"/>
    <mergeCell ref="H289:I289"/>
    <mergeCell ref="F299:G299"/>
    <mergeCell ref="H299:I299"/>
    <mergeCell ref="F300:G300"/>
    <mergeCell ref="H300:I300"/>
    <mergeCell ref="F301:G301"/>
    <mergeCell ref="H301:I301"/>
    <mergeCell ref="F295:I295"/>
    <mergeCell ref="F296:G296"/>
    <mergeCell ref="H296:I296"/>
    <mergeCell ref="F297:G297"/>
    <mergeCell ref="H297:I297"/>
    <mergeCell ref="F298:G298"/>
    <mergeCell ref="H298:I298"/>
    <mergeCell ref="F305:G305"/>
    <mergeCell ref="H305:I305"/>
    <mergeCell ref="F306:G306"/>
    <mergeCell ref="H306:I306"/>
    <mergeCell ref="F307:G307"/>
    <mergeCell ref="H307:I307"/>
    <mergeCell ref="F302:G302"/>
    <mergeCell ref="H302:I302"/>
    <mergeCell ref="F303:G303"/>
    <mergeCell ref="H303:I303"/>
    <mergeCell ref="F304:G304"/>
    <mergeCell ref="H304:I304"/>
    <mergeCell ref="F311:G311"/>
    <mergeCell ref="H311:I311"/>
    <mergeCell ref="F312:G312"/>
    <mergeCell ref="H312:I312"/>
    <mergeCell ref="F313:G313"/>
    <mergeCell ref="H313:I313"/>
    <mergeCell ref="F308:G308"/>
    <mergeCell ref="H308:I308"/>
    <mergeCell ref="F309:G309"/>
    <mergeCell ref="H309:I309"/>
    <mergeCell ref="F310:G310"/>
    <mergeCell ref="H310:I310"/>
    <mergeCell ref="F317:G317"/>
    <mergeCell ref="H317:I317"/>
    <mergeCell ref="F318:G318"/>
    <mergeCell ref="H318:I318"/>
    <mergeCell ref="F319:G319"/>
    <mergeCell ref="H319:I319"/>
    <mergeCell ref="F314:G314"/>
    <mergeCell ref="H314:I314"/>
    <mergeCell ref="F315:G315"/>
    <mergeCell ref="H315:I315"/>
    <mergeCell ref="F316:G316"/>
    <mergeCell ref="H316:I316"/>
    <mergeCell ref="F323:G323"/>
    <mergeCell ref="H323:I323"/>
    <mergeCell ref="F324:G324"/>
    <mergeCell ref="H324:I324"/>
    <mergeCell ref="F325:G325"/>
    <mergeCell ref="H325:I325"/>
    <mergeCell ref="F320:G320"/>
    <mergeCell ref="H320:I320"/>
    <mergeCell ref="F321:G321"/>
    <mergeCell ref="H321:I321"/>
    <mergeCell ref="F322:G322"/>
    <mergeCell ref="H322:I322"/>
    <mergeCell ref="F329:G329"/>
    <mergeCell ref="H329:I329"/>
    <mergeCell ref="F330:G330"/>
    <mergeCell ref="H330:I330"/>
    <mergeCell ref="F331:G331"/>
    <mergeCell ref="H331:I331"/>
    <mergeCell ref="F326:G326"/>
    <mergeCell ref="H326:I326"/>
    <mergeCell ref="F327:G327"/>
    <mergeCell ref="H327:I327"/>
    <mergeCell ref="F328:G328"/>
    <mergeCell ref="H328:I328"/>
    <mergeCell ref="F335:G335"/>
    <mergeCell ref="H335:I335"/>
    <mergeCell ref="F336:G336"/>
    <mergeCell ref="H336:I336"/>
    <mergeCell ref="F337:G337"/>
    <mergeCell ref="H337:I337"/>
    <mergeCell ref="F332:G332"/>
    <mergeCell ref="H332:I332"/>
    <mergeCell ref="F333:G333"/>
    <mergeCell ref="H333:I333"/>
    <mergeCell ref="F334:G334"/>
    <mergeCell ref="H334:I334"/>
    <mergeCell ref="F341:G341"/>
    <mergeCell ref="H341:I341"/>
    <mergeCell ref="F342:G342"/>
    <mergeCell ref="H342:I342"/>
    <mergeCell ref="F343:G343"/>
    <mergeCell ref="H343:I343"/>
    <mergeCell ref="F338:G338"/>
    <mergeCell ref="H338:I338"/>
    <mergeCell ref="F339:G339"/>
    <mergeCell ref="H339:I339"/>
    <mergeCell ref="F340:G340"/>
    <mergeCell ref="H340:I340"/>
    <mergeCell ref="B347:C347"/>
    <mergeCell ref="F347:G347"/>
    <mergeCell ref="H347:I347"/>
    <mergeCell ref="B350:E350"/>
    <mergeCell ref="G350:H350"/>
    <mergeCell ref="J350:L350"/>
    <mergeCell ref="F344:G344"/>
    <mergeCell ref="H344:I344"/>
    <mergeCell ref="F345:G345"/>
    <mergeCell ref="H345:I345"/>
    <mergeCell ref="F346:G346"/>
    <mergeCell ref="H346:I346"/>
    <mergeCell ref="F355:G355"/>
    <mergeCell ref="H356:I356"/>
    <mergeCell ref="F356:G356"/>
    <mergeCell ref="F357:G357"/>
    <mergeCell ref="H357:I357"/>
    <mergeCell ref="B351:C351"/>
    <mergeCell ref="G351:H351"/>
    <mergeCell ref="J351:L351"/>
    <mergeCell ref="F353:I353"/>
    <mergeCell ref="F354:G354"/>
    <mergeCell ref="H354:I354"/>
    <mergeCell ref="H355:I355"/>
    <mergeCell ref="F361:G361"/>
    <mergeCell ref="H361:I361"/>
    <mergeCell ref="F362:G362"/>
    <mergeCell ref="H362:I362"/>
    <mergeCell ref="F363:G363"/>
    <mergeCell ref="H363:I363"/>
    <mergeCell ref="F358:G358"/>
    <mergeCell ref="H358:I358"/>
    <mergeCell ref="F359:G359"/>
    <mergeCell ref="H359:I359"/>
    <mergeCell ref="F360:G360"/>
    <mergeCell ref="H360:I360"/>
    <mergeCell ref="F367:G367"/>
    <mergeCell ref="H367:I367"/>
    <mergeCell ref="F368:G368"/>
    <mergeCell ref="H368:I368"/>
    <mergeCell ref="F369:G369"/>
    <mergeCell ref="H369:I369"/>
    <mergeCell ref="F364:G364"/>
    <mergeCell ref="H364:I364"/>
    <mergeCell ref="F365:G365"/>
    <mergeCell ref="H365:I365"/>
    <mergeCell ref="F366:G366"/>
    <mergeCell ref="H366:I366"/>
    <mergeCell ref="F373:G373"/>
    <mergeCell ref="H373:I373"/>
    <mergeCell ref="F374:G374"/>
    <mergeCell ref="H374:I374"/>
    <mergeCell ref="F375:G375"/>
    <mergeCell ref="H375:I375"/>
    <mergeCell ref="F370:G370"/>
    <mergeCell ref="H370:I370"/>
    <mergeCell ref="F371:G371"/>
    <mergeCell ref="H371:I371"/>
    <mergeCell ref="F372:G372"/>
    <mergeCell ref="H372:I372"/>
    <mergeCell ref="F379:G379"/>
    <mergeCell ref="H379:I379"/>
    <mergeCell ref="F380:G380"/>
    <mergeCell ref="H380:I380"/>
    <mergeCell ref="F381:G381"/>
    <mergeCell ref="H381:I381"/>
    <mergeCell ref="F376:G376"/>
    <mergeCell ref="H376:I376"/>
    <mergeCell ref="F377:G377"/>
    <mergeCell ref="H377:I377"/>
    <mergeCell ref="F378:G378"/>
    <mergeCell ref="H378:I378"/>
    <mergeCell ref="F385:G385"/>
    <mergeCell ref="H385:I385"/>
    <mergeCell ref="F386:G386"/>
    <mergeCell ref="H386:I386"/>
    <mergeCell ref="F387:G387"/>
    <mergeCell ref="H387:I387"/>
    <mergeCell ref="F382:G382"/>
    <mergeCell ref="H382:I382"/>
    <mergeCell ref="F383:G383"/>
    <mergeCell ref="H383:I383"/>
    <mergeCell ref="F384:G384"/>
    <mergeCell ref="H384:I384"/>
    <mergeCell ref="F391:G391"/>
    <mergeCell ref="H391:I391"/>
    <mergeCell ref="F392:G392"/>
    <mergeCell ref="H392:I392"/>
    <mergeCell ref="F393:G393"/>
    <mergeCell ref="H393:I393"/>
    <mergeCell ref="F388:G388"/>
    <mergeCell ref="H388:I388"/>
    <mergeCell ref="F389:G389"/>
    <mergeCell ref="H389:I389"/>
    <mergeCell ref="F390:G390"/>
    <mergeCell ref="H390:I390"/>
    <mergeCell ref="F397:G397"/>
    <mergeCell ref="H397:I397"/>
    <mergeCell ref="F398:G398"/>
    <mergeCell ref="H398:I398"/>
    <mergeCell ref="F399:G399"/>
    <mergeCell ref="H399:I399"/>
    <mergeCell ref="F394:G394"/>
    <mergeCell ref="H394:I394"/>
    <mergeCell ref="F395:G395"/>
    <mergeCell ref="H395:I395"/>
    <mergeCell ref="F396:G396"/>
    <mergeCell ref="H396:I396"/>
    <mergeCell ref="F403:G403"/>
    <mergeCell ref="H403:I403"/>
    <mergeCell ref="F404:G404"/>
    <mergeCell ref="H404:I404"/>
    <mergeCell ref="B405:C405"/>
    <mergeCell ref="F405:G405"/>
    <mergeCell ref="H405:I405"/>
    <mergeCell ref="F400:G400"/>
    <mergeCell ref="H400:I400"/>
    <mergeCell ref="F401:G401"/>
    <mergeCell ref="H401:I401"/>
    <mergeCell ref="F402:G402"/>
    <mergeCell ref="H402:I402"/>
  </mergeCells>
  <phoneticPr fontId="18"/>
  <printOptions gridLinesSet="0"/>
  <pageMargins left="0.39370078740157483" right="0.19685039370078741" top="0.39370078740157483" bottom="0.19685039370078741" header="0" footer="0"/>
  <pageSetup paperSize="9" scale="89" orientation="portrait" horizontalDpi="4294967292" verticalDpi="300" r:id="rId1"/>
  <headerFooter alignWithMargins="0"/>
  <rowBreaks count="6" manualBreakCount="6">
    <brk id="58" max="12" man="1"/>
    <brk id="116" max="12" man="1"/>
    <brk id="174" max="12" man="1"/>
    <brk id="232" max="12" man="1"/>
    <brk id="290" max="12" man="1"/>
    <brk id="348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1551-541C-4DD7-83E9-C9B4E43FAA7D}">
  <sheetPr>
    <tabColor rgb="FF00B0F0"/>
  </sheetPr>
  <dimension ref="A1"/>
  <sheetViews>
    <sheetView zoomScale="145" zoomScaleNormal="145" zoomScaleSheetLayoutView="145" workbookViewId="0">
      <selection activeCell="F3" sqref="F3"/>
    </sheetView>
  </sheetViews>
  <sheetFormatPr defaultRowHeight="18"/>
  <cols>
    <col min="11" max="11" width="4.83203125" customWidth="1"/>
  </cols>
  <sheetData/>
  <sheetProtection sheet="1" objects="1" scenarios="1"/>
  <phoneticPr fontId="18"/>
  <pageMargins left="0.25" right="0.25" top="0.75" bottom="0.75" header="0.3" footer="0.3"/>
  <pageSetup paperSize="9" scale="94" orientation="portrait" horizontalDpi="4294967293" verticalDpi="0" r:id="rId1"/>
  <rowBreaks count="1" manualBreakCount="1">
    <brk id="4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DDA7-C259-441E-8B59-8AEC349B3243}">
  <sheetPr>
    <tabColor theme="0"/>
  </sheetPr>
  <dimension ref="A1:E59"/>
  <sheetViews>
    <sheetView workbookViewId="0">
      <selection activeCell="D6" sqref="D6"/>
    </sheetView>
  </sheetViews>
  <sheetFormatPr defaultColWidth="9" defaultRowHeight="13"/>
  <cols>
    <col min="1" max="1" width="9" style="1"/>
    <col min="2" max="2" width="14.33203125" style="1" customWidth="1"/>
    <col min="3" max="3" width="18.83203125" style="1" customWidth="1"/>
    <col min="4" max="4" width="26.25" style="1" customWidth="1"/>
    <col min="5" max="16384" width="9" style="1"/>
  </cols>
  <sheetData>
    <row r="1" spans="1:5" ht="28.4" customHeight="1">
      <c r="B1" s="384" t="s">
        <v>0</v>
      </c>
      <c r="C1" s="385"/>
      <c r="D1" s="385"/>
    </row>
    <row r="2" spans="1:5" ht="21.25" customHeight="1">
      <c r="B2" s="386" t="s">
        <v>179</v>
      </c>
      <c r="C2" s="387"/>
      <c r="D2" s="387"/>
    </row>
    <row r="3" spans="1:5" ht="25.5" customHeight="1">
      <c r="B3" s="4" t="s">
        <v>181</v>
      </c>
      <c r="C3" s="2" t="s">
        <v>1</v>
      </c>
      <c r="D3" s="2" t="s">
        <v>2</v>
      </c>
    </row>
    <row r="4" spans="1:5" ht="25.5" customHeight="1">
      <c r="A4" s="3">
        <v>1</v>
      </c>
      <c r="B4" s="4" t="s">
        <v>182</v>
      </c>
      <c r="C4" s="2" t="s">
        <v>126</v>
      </c>
      <c r="D4" s="2" t="s">
        <v>234</v>
      </c>
      <c r="E4" s="159" t="str">
        <f>LEFT(B4,6)</f>
        <v>JA3CWC</v>
      </c>
    </row>
    <row r="5" spans="1:5" ht="25.5" customHeight="1">
      <c r="A5" s="3">
        <v>2</v>
      </c>
      <c r="B5" s="2" t="s">
        <v>183</v>
      </c>
      <c r="C5" s="2" t="s">
        <v>127</v>
      </c>
      <c r="D5" s="2" t="s">
        <v>235</v>
      </c>
      <c r="E5" s="159" t="str">
        <f t="shared" ref="E5:E56" si="0">LEFT(B5,6)</f>
        <v>JA3DCQ</v>
      </c>
    </row>
    <row r="6" spans="1:5" ht="25.5" customHeight="1">
      <c r="A6" s="3">
        <v>3</v>
      </c>
      <c r="B6" s="2" t="s">
        <v>184</v>
      </c>
      <c r="C6" s="2" t="s">
        <v>128</v>
      </c>
      <c r="D6" s="2" t="s">
        <v>236</v>
      </c>
      <c r="E6" s="159" t="str">
        <f t="shared" si="0"/>
        <v>JA3FWU</v>
      </c>
    </row>
    <row r="7" spans="1:5" ht="25.5" customHeight="1">
      <c r="A7" s="3">
        <v>4</v>
      </c>
      <c r="B7" s="2" t="s">
        <v>185</v>
      </c>
      <c r="C7" s="2" t="s">
        <v>129</v>
      </c>
      <c r="D7" s="2" t="s">
        <v>237</v>
      </c>
      <c r="E7" s="159" t="str">
        <f t="shared" si="0"/>
        <v>JA3HUE</v>
      </c>
    </row>
    <row r="8" spans="1:5" ht="25.5" customHeight="1">
      <c r="A8" s="3">
        <v>5</v>
      </c>
      <c r="B8" s="2" t="s">
        <v>186</v>
      </c>
      <c r="C8" s="2" t="s">
        <v>130</v>
      </c>
      <c r="D8" s="2" t="s">
        <v>238</v>
      </c>
      <c r="E8" s="159" t="str">
        <f t="shared" si="0"/>
        <v>JA3MJR</v>
      </c>
    </row>
    <row r="9" spans="1:5" ht="25.5" customHeight="1">
      <c r="A9" s="3">
        <v>6</v>
      </c>
      <c r="B9" s="4" t="s">
        <v>187</v>
      </c>
      <c r="C9" s="2" t="s">
        <v>131</v>
      </c>
      <c r="D9" s="2" t="s">
        <v>239</v>
      </c>
      <c r="E9" s="159" t="str">
        <f t="shared" si="0"/>
        <v>JA5UYR</v>
      </c>
    </row>
    <row r="10" spans="1:5" ht="25.5" customHeight="1">
      <c r="A10" s="3">
        <v>7</v>
      </c>
      <c r="B10" s="2" t="s">
        <v>188</v>
      </c>
      <c r="C10" s="2" t="s">
        <v>132</v>
      </c>
      <c r="D10" s="2" t="s">
        <v>240</v>
      </c>
      <c r="E10" s="159" t="str">
        <f t="shared" si="0"/>
        <v>JA6VXM</v>
      </c>
    </row>
    <row r="11" spans="1:5" ht="25.5" customHeight="1">
      <c r="A11" s="3">
        <v>8</v>
      </c>
      <c r="B11" s="2" t="s">
        <v>189</v>
      </c>
      <c r="C11" s="2" t="s">
        <v>133</v>
      </c>
      <c r="D11" s="2" t="s">
        <v>241</v>
      </c>
      <c r="E11" s="159" t="str">
        <f t="shared" si="0"/>
        <v>JE3BFZ</v>
      </c>
    </row>
    <row r="12" spans="1:5" ht="25.5" customHeight="1">
      <c r="A12" s="3">
        <v>9</v>
      </c>
      <c r="B12" s="2" t="s">
        <v>190</v>
      </c>
      <c r="C12" s="2" t="s">
        <v>134</v>
      </c>
      <c r="D12" s="2" t="s">
        <v>242</v>
      </c>
      <c r="E12" s="159" t="str">
        <f t="shared" si="0"/>
        <v>JE3HEC</v>
      </c>
    </row>
    <row r="13" spans="1:5" ht="25.5" customHeight="1">
      <c r="A13" s="3">
        <v>10</v>
      </c>
      <c r="B13" s="2" t="s">
        <v>191</v>
      </c>
      <c r="C13" s="2" t="s">
        <v>135</v>
      </c>
      <c r="D13" s="2" t="s">
        <v>243</v>
      </c>
      <c r="E13" s="159" t="str">
        <f t="shared" si="0"/>
        <v>JE3ODE</v>
      </c>
    </row>
    <row r="14" spans="1:5" ht="25.5" customHeight="1">
      <c r="A14" s="3">
        <v>11</v>
      </c>
      <c r="B14" s="2" t="s">
        <v>192</v>
      </c>
      <c r="C14" s="2" t="s">
        <v>136</v>
      </c>
      <c r="D14" s="2" t="s">
        <v>244</v>
      </c>
      <c r="E14" s="159" t="str">
        <f t="shared" si="0"/>
        <v>JF3CVM</v>
      </c>
    </row>
    <row r="15" spans="1:5" ht="25.5" customHeight="1">
      <c r="A15" s="3">
        <v>12</v>
      </c>
      <c r="B15" s="2" t="s">
        <v>193</v>
      </c>
      <c r="C15" s="2" t="s">
        <v>137</v>
      </c>
      <c r="D15" s="2" t="s">
        <v>245</v>
      </c>
      <c r="E15" s="159" t="str">
        <f t="shared" si="0"/>
        <v>JF3KLA</v>
      </c>
    </row>
    <row r="16" spans="1:5" ht="25.5" customHeight="1">
      <c r="A16" s="3">
        <v>13</v>
      </c>
      <c r="B16" s="2" t="s">
        <v>194</v>
      </c>
      <c r="C16" s="2" t="s">
        <v>138</v>
      </c>
      <c r="D16" s="2" t="s">
        <v>246</v>
      </c>
      <c r="E16" s="159" t="str">
        <f t="shared" si="0"/>
        <v>JF3NNB</v>
      </c>
    </row>
    <row r="17" spans="1:5" ht="25.5" customHeight="1">
      <c r="A17" s="3">
        <v>14</v>
      </c>
      <c r="B17" s="2" t="s">
        <v>195</v>
      </c>
      <c r="C17" s="2" t="s">
        <v>139</v>
      </c>
      <c r="D17" s="2" t="s">
        <v>247</v>
      </c>
      <c r="E17" s="159" t="str">
        <f t="shared" si="0"/>
        <v>JF3PGC</v>
      </c>
    </row>
    <row r="18" spans="1:5" ht="25.5" customHeight="1">
      <c r="A18" s="3">
        <v>15</v>
      </c>
      <c r="B18" s="2" t="s">
        <v>196</v>
      </c>
      <c r="C18" s="2" t="s">
        <v>140</v>
      </c>
      <c r="D18" s="4" t="s">
        <v>248</v>
      </c>
      <c r="E18" s="159" t="str">
        <f t="shared" si="0"/>
        <v>JG3CCD</v>
      </c>
    </row>
    <row r="19" spans="1:5" ht="25.5" customHeight="1">
      <c r="A19" s="3">
        <v>16</v>
      </c>
      <c r="B19" s="2" t="s">
        <v>197</v>
      </c>
      <c r="C19" s="2" t="s">
        <v>141</v>
      </c>
      <c r="D19" s="2" t="s">
        <v>249</v>
      </c>
      <c r="E19" s="159" t="str">
        <f t="shared" si="0"/>
        <v>JG3LTE</v>
      </c>
    </row>
    <row r="20" spans="1:5" ht="25.5" customHeight="1">
      <c r="A20" s="3">
        <v>17</v>
      </c>
      <c r="B20" s="2" t="s">
        <v>198</v>
      </c>
      <c r="C20" s="2" t="s">
        <v>142</v>
      </c>
      <c r="D20" s="2" t="s">
        <v>250</v>
      </c>
      <c r="E20" s="159" t="str">
        <f t="shared" si="0"/>
        <v>JG3QKL</v>
      </c>
    </row>
    <row r="21" spans="1:5" ht="25.5" customHeight="1">
      <c r="A21" s="3">
        <v>18</v>
      </c>
      <c r="B21" s="2" t="s">
        <v>199</v>
      </c>
      <c r="C21" s="2" t="s">
        <v>143</v>
      </c>
      <c r="D21" s="4" t="s">
        <v>251</v>
      </c>
      <c r="E21" s="159" t="str">
        <f t="shared" si="0"/>
        <v>JH1XOT</v>
      </c>
    </row>
    <row r="22" spans="1:5" ht="25.5" customHeight="1">
      <c r="A22" s="3">
        <v>19</v>
      </c>
      <c r="B22" s="2" t="s">
        <v>200</v>
      </c>
      <c r="C22" s="2" t="s">
        <v>144</v>
      </c>
      <c r="D22" s="2" t="s">
        <v>252</v>
      </c>
      <c r="E22" s="159" t="str">
        <f t="shared" si="0"/>
        <v>JH3BGW</v>
      </c>
    </row>
    <row r="23" spans="1:5" ht="25.5" customHeight="1">
      <c r="A23" s="3">
        <v>20</v>
      </c>
      <c r="B23" s="2" t="s">
        <v>201</v>
      </c>
      <c r="C23" s="2" t="s">
        <v>145</v>
      </c>
      <c r="D23" s="2" t="s">
        <v>253</v>
      </c>
      <c r="E23" s="159" t="str">
        <f t="shared" si="0"/>
        <v>JH3CVL</v>
      </c>
    </row>
    <row r="24" spans="1:5" ht="25.5" customHeight="1">
      <c r="A24" s="3">
        <v>21</v>
      </c>
      <c r="B24" s="2" t="s">
        <v>202</v>
      </c>
      <c r="C24" s="2" t="s">
        <v>146</v>
      </c>
      <c r="D24" s="2" t="s">
        <v>254</v>
      </c>
      <c r="E24" s="159" t="str">
        <f t="shared" si="0"/>
        <v>JH3FDX</v>
      </c>
    </row>
    <row r="25" spans="1:5" ht="25.5" customHeight="1">
      <c r="A25" s="3">
        <v>22</v>
      </c>
      <c r="B25" s="2" t="s">
        <v>203</v>
      </c>
      <c r="C25" s="2" t="s">
        <v>147</v>
      </c>
      <c r="D25" s="2" t="s">
        <v>255</v>
      </c>
      <c r="E25" s="159" t="str">
        <f t="shared" si="0"/>
        <v>JH3VNV</v>
      </c>
    </row>
    <row r="26" spans="1:5" ht="25.5" customHeight="1">
      <c r="A26" s="3">
        <v>23</v>
      </c>
      <c r="B26" s="2" t="s">
        <v>204</v>
      </c>
      <c r="C26" s="2" t="s">
        <v>148</v>
      </c>
      <c r="D26" s="4" t="s">
        <v>256</v>
      </c>
      <c r="E26" s="159" t="str">
        <f t="shared" si="0"/>
        <v>JI3LLP</v>
      </c>
    </row>
    <row r="27" spans="1:5" ht="25.5" customHeight="1">
      <c r="A27" s="3">
        <v>24</v>
      </c>
      <c r="B27" s="2" t="s">
        <v>205</v>
      </c>
      <c r="C27" s="2" t="s">
        <v>149</v>
      </c>
      <c r="D27" s="2" t="s">
        <v>257</v>
      </c>
      <c r="E27" s="159" t="str">
        <f t="shared" si="0"/>
        <v>JI3XNY</v>
      </c>
    </row>
    <row r="28" spans="1:5" ht="25.5" customHeight="1">
      <c r="A28" s="3">
        <v>25</v>
      </c>
      <c r="B28" s="2" t="s">
        <v>206</v>
      </c>
      <c r="C28" s="2" t="s">
        <v>150</v>
      </c>
      <c r="D28" s="2" t="s">
        <v>258</v>
      </c>
      <c r="E28" s="159" t="str">
        <f t="shared" si="0"/>
        <v>JJ3CHX</v>
      </c>
    </row>
    <row r="29" spans="1:5" ht="25.5" customHeight="1">
      <c r="A29" s="3">
        <v>26</v>
      </c>
      <c r="B29" s="2" t="s">
        <v>207</v>
      </c>
      <c r="C29" s="2" t="s">
        <v>151</v>
      </c>
      <c r="D29" s="2" t="s">
        <v>259</v>
      </c>
      <c r="E29" s="159" t="str">
        <f t="shared" si="0"/>
        <v>JL3GPU</v>
      </c>
    </row>
    <row r="30" spans="1:5" ht="25.5" customHeight="1">
      <c r="A30" s="3">
        <v>27</v>
      </c>
      <c r="B30" s="2" t="s">
        <v>208</v>
      </c>
      <c r="C30" s="2" t="s">
        <v>152</v>
      </c>
      <c r="D30" s="2" t="s">
        <v>247</v>
      </c>
      <c r="E30" s="159" t="str">
        <f t="shared" si="0"/>
        <v>JM3LLK</v>
      </c>
    </row>
    <row r="31" spans="1:5" ht="25.5" customHeight="1">
      <c r="A31" s="3">
        <v>28</v>
      </c>
      <c r="B31" s="2" t="s">
        <v>209</v>
      </c>
      <c r="C31" s="2" t="s">
        <v>153</v>
      </c>
      <c r="D31" s="2" t="s">
        <v>260</v>
      </c>
      <c r="E31" s="159" t="str">
        <f t="shared" si="0"/>
        <v>JM3OZB</v>
      </c>
    </row>
    <row r="32" spans="1:5" ht="25.5" customHeight="1">
      <c r="A32" s="3">
        <v>29</v>
      </c>
      <c r="B32" s="2" t="s">
        <v>210</v>
      </c>
      <c r="C32" s="2" t="s">
        <v>154</v>
      </c>
      <c r="D32" s="2" t="s">
        <v>261</v>
      </c>
      <c r="E32" s="159" t="str">
        <f t="shared" si="0"/>
        <v>JN3AZB</v>
      </c>
    </row>
    <row r="33" spans="1:5" ht="25.5" customHeight="1">
      <c r="A33" s="3">
        <v>30</v>
      </c>
      <c r="B33" s="2" t="s">
        <v>211</v>
      </c>
      <c r="C33" s="2" t="s">
        <v>155</v>
      </c>
      <c r="D33" s="2" t="s">
        <v>262</v>
      </c>
      <c r="E33" s="159" t="str">
        <f t="shared" si="0"/>
        <v>JN3GWD</v>
      </c>
    </row>
    <row r="34" spans="1:5" ht="25.5" customHeight="1">
      <c r="A34" s="3">
        <v>31</v>
      </c>
      <c r="B34" s="2" t="s">
        <v>212</v>
      </c>
      <c r="C34" s="2" t="s">
        <v>156</v>
      </c>
      <c r="D34" s="2" t="s">
        <v>263</v>
      </c>
      <c r="E34" s="159" t="str">
        <f t="shared" si="0"/>
        <v>JN3MXT</v>
      </c>
    </row>
    <row r="35" spans="1:5" ht="25.5" customHeight="1">
      <c r="A35" s="3">
        <v>32</v>
      </c>
      <c r="B35" s="2" t="s">
        <v>213</v>
      </c>
      <c r="C35" s="2" t="s">
        <v>157</v>
      </c>
      <c r="D35" s="2" t="s">
        <v>261</v>
      </c>
      <c r="E35" s="159" t="str">
        <f t="shared" si="0"/>
        <v>JN3OUJ</v>
      </c>
    </row>
    <row r="36" spans="1:5" ht="25.5" customHeight="1">
      <c r="A36" s="3">
        <v>33</v>
      </c>
      <c r="B36" s="2" t="s">
        <v>214</v>
      </c>
      <c r="C36" s="2" t="s">
        <v>158</v>
      </c>
      <c r="D36" s="2" t="s">
        <v>264</v>
      </c>
      <c r="E36" s="159" t="str">
        <f t="shared" si="0"/>
        <v>JO3AMB</v>
      </c>
    </row>
    <row r="37" spans="1:5" ht="25.5" customHeight="1">
      <c r="A37" s="3">
        <v>34</v>
      </c>
      <c r="B37" s="2" t="s">
        <v>215</v>
      </c>
      <c r="C37" s="2" t="s">
        <v>159</v>
      </c>
      <c r="D37" s="4" t="s">
        <v>255</v>
      </c>
      <c r="E37" s="159" t="str">
        <f t="shared" si="0"/>
        <v>JO3FPH</v>
      </c>
    </row>
    <row r="38" spans="1:5" ht="25.5" customHeight="1">
      <c r="A38" s="3">
        <v>35</v>
      </c>
      <c r="B38" s="2" t="s">
        <v>216</v>
      </c>
      <c r="C38" s="2" t="s">
        <v>160</v>
      </c>
      <c r="D38" s="2" t="s">
        <v>265</v>
      </c>
      <c r="E38" s="159" t="str">
        <f t="shared" si="0"/>
        <v>JO3LDO</v>
      </c>
    </row>
    <row r="39" spans="1:5" ht="25.5" customHeight="1">
      <c r="A39" s="3">
        <v>36</v>
      </c>
      <c r="B39" s="2" t="s">
        <v>217</v>
      </c>
      <c r="C39" s="2" t="s">
        <v>161</v>
      </c>
      <c r="D39" s="2" t="s">
        <v>266</v>
      </c>
      <c r="E39" s="159" t="str">
        <f t="shared" si="0"/>
        <v>JO3NLE</v>
      </c>
    </row>
    <row r="40" spans="1:5" ht="25.5" customHeight="1">
      <c r="A40" s="3">
        <v>37</v>
      </c>
      <c r="B40" s="2" t="s">
        <v>218</v>
      </c>
      <c r="C40" s="2" t="s">
        <v>162</v>
      </c>
      <c r="D40" s="2" t="s">
        <v>254</v>
      </c>
      <c r="E40" s="159" t="str">
        <f t="shared" si="0"/>
        <v>JO3SSE</v>
      </c>
    </row>
    <row r="41" spans="1:5" ht="25.5" customHeight="1">
      <c r="A41" s="3">
        <v>38</v>
      </c>
      <c r="B41" s="2" t="s">
        <v>219</v>
      </c>
      <c r="C41" s="2" t="s">
        <v>163</v>
      </c>
      <c r="D41" s="2" t="s">
        <v>234</v>
      </c>
      <c r="E41" s="159" t="str">
        <f t="shared" si="0"/>
        <v>JO3TAP</v>
      </c>
    </row>
    <row r="42" spans="1:5" ht="25.5" customHeight="1">
      <c r="A42" s="3">
        <v>39</v>
      </c>
      <c r="B42" s="2" t="s">
        <v>220</v>
      </c>
      <c r="C42" s="2" t="s">
        <v>164</v>
      </c>
      <c r="D42" s="2" t="s">
        <v>267</v>
      </c>
      <c r="E42" s="159" t="str">
        <f t="shared" si="0"/>
        <v>JP3ABP</v>
      </c>
    </row>
    <row r="43" spans="1:5" ht="25.5" customHeight="1">
      <c r="A43" s="3">
        <v>40</v>
      </c>
      <c r="B43" s="2" t="s">
        <v>221</v>
      </c>
      <c r="C43" s="2" t="s">
        <v>165</v>
      </c>
      <c r="D43" s="2" t="s">
        <v>258</v>
      </c>
      <c r="E43" s="159" t="str">
        <f t="shared" si="0"/>
        <v>JP3EXR</v>
      </c>
    </row>
    <row r="44" spans="1:5" ht="25.5" customHeight="1">
      <c r="A44" s="3">
        <v>41</v>
      </c>
      <c r="B44" s="2" t="s">
        <v>222</v>
      </c>
      <c r="C44" s="2" t="s">
        <v>166</v>
      </c>
      <c r="D44" s="2" t="s">
        <v>268</v>
      </c>
      <c r="E44" s="159" t="str">
        <f t="shared" si="0"/>
        <v>JP3KQN</v>
      </c>
    </row>
    <row r="45" spans="1:5" ht="25.5" customHeight="1">
      <c r="A45" s="3">
        <v>42</v>
      </c>
      <c r="B45" s="2" t="s">
        <v>223</v>
      </c>
      <c r="C45" s="2" t="s">
        <v>167</v>
      </c>
      <c r="D45" s="2" t="s">
        <v>269</v>
      </c>
      <c r="E45" s="159" t="str">
        <f t="shared" si="0"/>
        <v>JP3NRE</v>
      </c>
    </row>
    <row r="46" spans="1:5" ht="25.5" customHeight="1">
      <c r="A46" s="3">
        <v>43</v>
      </c>
      <c r="B46" s="2" t="s">
        <v>224</v>
      </c>
      <c r="C46" s="2" t="s">
        <v>168</v>
      </c>
      <c r="D46" s="2" t="s">
        <v>251</v>
      </c>
      <c r="E46" s="159" t="str">
        <f t="shared" si="0"/>
        <v>JP3SVV</v>
      </c>
    </row>
    <row r="47" spans="1:5" ht="25.5" customHeight="1">
      <c r="A47" s="3">
        <v>44</v>
      </c>
      <c r="B47" s="2" t="s">
        <v>225</v>
      </c>
      <c r="C47" s="2" t="s">
        <v>169</v>
      </c>
      <c r="D47" s="4" t="s">
        <v>270</v>
      </c>
      <c r="E47" s="159" t="str">
        <f t="shared" si="0"/>
        <v>JP3XAL</v>
      </c>
    </row>
    <row r="48" spans="1:5" ht="25.5" customHeight="1">
      <c r="A48" s="3">
        <v>45</v>
      </c>
      <c r="B48" s="2" t="s">
        <v>226</v>
      </c>
      <c r="C48" s="2" t="s">
        <v>170</v>
      </c>
      <c r="D48" s="2" t="s">
        <v>256</v>
      </c>
      <c r="E48" s="159" t="str">
        <f t="shared" si="0"/>
        <v>JQ3DSC</v>
      </c>
    </row>
    <row r="49" spans="1:5" ht="25.5" customHeight="1">
      <c r="A49" s="3">
        <v>46</v>
      </c>
      <c r="B49" s="2" t="s">
        <v>227</v>
      </c>
      <c r="C49" s="2" t="s">
        <v>171</v>
      </c>
      <c r="D49" s="2" t="s">
        <v>268</v>
      </c>
      <c r="E49" s="159" t="str">
        <f t="shared" si="0"/>
        <v>JQ3DVX</v>
      </c>
    </row>
    <row r="50" spans="1:5" ht="25.5" customHeight="1">
      <c r="A50" s="3">
        <v>47</v>
      </c>
      <c r="B50" s="2" t="s">
        <v>228</v>
      </c>
      <c r="C50" s="2" t="s">
        <v>172</v>
      </c>
      <c r="D50" s="2" t="s">
        <v>271</v>
      </c>
      <c r="E50" s="159" t="str">
        <f t="shared" si="0"/>
        <v>JQ3GAX</v>
      </c>
    </row>
    <row r="51" spans="1:5" ht="25.5" customHeight="1">
      <c r="A51" s="3">
        <v>48</v>
      </c>
      <c r="B51" s="2" t="s">
        <v>229</v>
      </c>
      <c r="C51" s="2" t="s">
        <v>173</v>
      </c>
      <c r="D51" s="4" t="s">
        <v>272</v>
      </c>
      <c r="E51" s="159" t="str">
        <f t="shared" si="0"/>
        <v>JQ3OKY</v>
      </c>
    </row>
    <row r="52" spans="1:5" ht="25.5" customHeight="1">
      <c r="A52" s="3">
        <v>49</v>
      </c>
      <c r="B52" s="2" t="s">
        <v>230</v>
      </c>
      <c r="C52" s="2" t="s">
        <v>174</v>
      </c>
      <c r="D52" s="4" t="s">
        <v>273</v>
      </c>
      <c r="E52" s="159" t="str">
        <f t="shared" si="0"/>
        <v>JQ3XQK</v>
      </c>
    </row>
    <row r="53" spans="1:5" ht="25.5" customHeight="1">
      <c r="A53" s="3">
        <v>50</v>
      </c>
      <c r="B53" s="2" t="s">
        <v>231</v>
      </c>
      <c r="C53" s="2" t="s">
        <v>175</v>
      </c>
      <c r="D53" s="2" t="s">
        <v>264</v>
      </c>
      <c r="E53" s="159" t="str">
        <f t="shared" si="0"/>
        <v>JR3HUL</v>
      </c>
    </row>
    <row r="54" spans="1:5" ht="25.5" customHeight="1">
      <c r="A54" s="3">
        <v>51</v>
      </c>
      <c r="B54" s="2" t="s">
        <v>232</v>
      </c>
      <c r="C54" s="2" t="s">
        <v>176</v>
      </c>
      <c r="D54" s="2" t="s">
        <v>274</v>
      </c>
      <c r="E54" s="159" t="str">
        <f t="shared" si="0"/>
        <v>JR3JRI</v>
      </c>
    </row>
    <row r="55" spans="1:5" ht="25.5" customHeight="1">
      <c r="A55" s="3">
        <v>52</v>
      </c>
      <c r="B55" s="2" t="s">
        <v>233</v>
      </c>
      <c r="C55" s="2" t="s">
        <v>177</v>
      </c>
      <c r="D55" s="4" t="s">
        <v>275</v>
      </c>
      <c r="E55" s="159" t="str">
        <f t="shared" si="0"/>
        <v>JR3TIS</v>
      </c>
    </row>
    <row r="56" spans="1:5" ht="25.5" customHeight="1">
      <c r="A56" s="3">
        <v>53</v>
      </c>
      <c r="B56" s="2" t="s">
        <v>125</v>
      </c>
      <c r="C56" s="2" t="s">
        <v>178</v>
      </c>
      <c r="D56" s="2" t="s">
        <v>276</v>
      </c>
      <c r="E56" s="159" t="str">
        <f t="shared" si="0"/>
        <v>JR3XUW</v>
      </c>
    </row>
    <row r="57" spans="1:5" ht="25.5" customHeight="1">
      <c r="A57" s="3">
        <v>54</v>
      </c>
      <c r="B57" s="164"/>
      <c r="C57" s="164"/>
      <c r="D57" s="164"/>
    </row>
    <row r="58" spans="1:5" ht="25.5" customHeight="1">
      <c r="A58" s="3">
        <v>55</v>
      </c>
      <c r="B58" s="164"/>
      <c r="C58" s="164"/>
      <c r="D58" s="164"/>
    </row>
    <row r="59" spans="1:5" ht="25.5" customHeight="1">
      <c r="A59" s="3">
        <v>56</v>
      </c>
      <c r="B59" s="164"/>
      <c r="C59" s="164"/>
      <c r="D59" s="164"/>
    </row>
  </sheetData>
  <sheetProtection sheet="1" objects="1" scenarios="1"/>
  <mergeCells count="2">
    <mergeCell ref="B1:D1"/>
    <mergeCell ref="B2:D2"/>
  </mergeCells>
  <phoneticPr fontId="2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ログ</vt:lpstr>
      <vt:lpstr>サマリーシート</vt:lpstr>
      <vt:lpstr>ログシート</vt:lpstr>
      <vt:lpstr>操作手順書</vt:lpstr>
      <vt:lpstr>会員一覧</vt:lpstr>
      <vt:lpstr>ログシート!Print_Area</vt:lpstr>
      <vt:lpstr>操作手順書!Print_Area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泰文 濱谷</cp:lastModifiedBy>
  <cp:lastPrinted>2025-05-06T11:19:56Z</cp:lastPrinted>
  <dcterms:created xsi:type="dcterms:W3CDTF">2025-04-27T11:58:51Z</dcterms:created>
  <dcterms:modified xsi:type="dcterms:W3CDTF">2025-08-17T04:31:03Z</dcterms:modified>
</cp:coreProperties>
</file>